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astecimentos" sheetId="1" state="visible" r:id="rId1"/>
    <sheet xmlns:r="http://schemas.openxmlformats.org/officeDocument/2006/relationships" name="Veicul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'Abastecimentos'!$A$4:$S$104</definedName>
    <definedName name="_xlnm.Print_Area" localSheetId="0">'Abastecimentos'!$A$1:$S$15</definedName>
    <definedName name="_xlnm._FilterDatabase" localSheetId="1" hidden="1">'Veiculos'!$A$4:$G$104</definedName>
    <definedName name="_xlnm.Print_Area" localSheetId="1">'Veiculos'!$A$1:$G$8</definedName>
    <definedName name="_xlnm.Print_Area" localSheetId="2">'Resumo'!$A$1:$Q$55</definedName>
    <definedName name="_xlnm.Print_Area" localSheetId="3">'Instruções'!$A$1:$C$16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AAAA"/>
    <numFmt numFmtId="165" formatCode="#.##0 &quot;km&quot;"/>
    <numFmt numFmtId="166" formatCode="#.##0,00 &quot;L&quot;"/>
    <numFmt numFmtId="167" formatCode="&quot;R$&quot; #.##0,00"/>
    <numFmt numFmtId="168" formatCode="0,00 &quot;km/l&quot;"/>
    <numFmt numFmtId="169" formatCode="0,0%"/>
    <numFmt numFmtId="170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0F766E"/>
      <sz val="14"/>
    </font>
    <font>
      <name val="Aptos"/>
      <b val="1"/>
      <color rgb="00DC2626"/>
      <sz val="14"/>
    </font>
  </fonts>
  <fills count="9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14B8A6"/>
      </patternFill>
    </fill>
    <fill>
      <patternFill patternType="solid">
        <fgColor rgb="00CCFBF1"/>
      </patternFill>
    </fill>
    <fill>
      <patternFill patternType="solid">
        <fgColor rgb="00F0FD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5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8" fontId="4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center" vertical="center"/>
    </xf>
    <xf numFmtId="1" fontId="6" fillId="6" borderId="1" applyAlignment="1" pivotButton="0" quotePrefix="0" xfId="0">
      <alignment horizontal="center" vertical="center"/>
    </xf>
    <xf numFmtId="169" fontId="5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166" fontId="4" fillId="8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168" fontId="4" fillId="8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3" fillId="5" borderId="1" pivotButton="0" quotePrefix="0" xfId="0"/>
    <xf numFmtId="0" fontId="0" fillId="5" borderId="1" pivotButton="0" quotePrefix="0" xfId="0"/>
    <xf numFmtId="0" fontId="3" fillId="2" borderId="1" applyAlignment="1" pivotButton="0" quotePrefix="0" xfId="0">
      <alignment horizontal="center" vertical="center" wrapText="1" shrinkToFit="1"/>
    </xf>
    <xf numFmtId="170" fontId="4" fillId="3" borderId="1" applyAlignment="1" pivotButton="0" quotePrefix="0" xfId="0">
      <alignment horizontal="center" vertical="center"/>
    </xf>
    <xf numFmtId="10" fontId="4" fillId="4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7" fontId="5" fillId="6" borderId="1" applyAlignment="1" pivotButton="0" quotePrefix="0" xfId="0">
      <alignment horizontal="center" vertical="center" wrapText="1"/>
    </xf>
    <xf numFmtId="166" fontId="5" fillId="6" borderId="1" applyAlignment="1" pivotButton="0" quotePrefix="0" xfId="0">
      <alignment horizontal="center" vertical="center" wrapText="1"/>
    </xf>
    <xf numFmtId="165" fontId="5" fillId="6" borderId="1" applyAlignment="1" pivotButton="0" quotePrefix="0" xfId="0">
      <alignment horizontal="center" vertical="center" wrapText="1"/>
    </xf>
    <xf numFmtId="168" fontId="5" fillId="6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10" fontId="5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center" vertical="center" wrapText="1"/>
    </xf>
    <xf numFmtId="167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168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166" fontId="4" fillId="8" borderId="1" applyAlignment="1" pivotButton="0" quotePrefix="0" xfId="0">
      <alignment horizontal="center" vertical="center" wrapText="1"/>
    </xf>
    <xf numFmtId="167" fontId="4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168" fontId="4" fillId="8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1"/>
      </font>
      <fill>
        <patternFill patternType="solid">
          <fgColor rgb="0016A34A"/>
        </patternFill>
      </fill>
    </dxf>
    <dxf>
      <font>
        <name val="Aptos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total gasto por veículo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'Resumo'!I13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'Resumo'!$H$14:$H$17</f>
            </numRef>
          </cat>
          <val>
            <numRef>
              <f>'Resumo'!$I$14:$I$17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Veículo / Placa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Participação do gasto por combustível</a:t>
            </a:r>
          </a:p>
        </rich>
      </tx>
    </title>
    <plotArea>
      <pieChart>
        <varyColors val="1"/>
        <ser>
          <idx val="0"/>
          <order val="0"/>
          <tx>
            <strRef>
              <f>'Resumo'!C13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'Resumo'!$A$14:$A$16</f>
            </numRef>
          </cat>
          <val>
            <numRef>
              <f>'Resumo'!$C$14:$C$16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preço por litro</a:t>
            </a:r>
          </a:p>
        </rich>
      </tx>
    </title>
    <plotArea>
      <lineChart>
        <grouping val="standard"/>
        <ser>
          <idx val="0"/>
          <order val="0"/>
          <tx>
            <strRef>
              <f>'Abastecimentos'!L4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'Abastecimentos'!$B$5:$B$104</f>
            </numRef>
          </cat>
          <val>
            <numRef>
              <f>'Abastecimentos'!$L$5:$L$104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 de abastecimento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Preço por litro (R$)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04"/>
  <sheetViews>
    <sheetView showGridLines="0" zoomScale="55" zoomScaleNormal="5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8" customWidth="1" min="3" max="3"/>
    <col width="20" customWidth="1" min="4" max="4"/>
    <col width="18" customWidth="1" min="5" max="5"/>
    <col width="22" customWidth="1" min="6" max="6"/>
    <col width="18" customWidth="1" min="7" max="7"/>
    <col width="22" customWidth="1" min="8" max="8"/>
    <col width="21" customWidth="1" min="9" max="9"/>
    <col width="24" customWidth="1" min="10" max="10"/>
    <col width="18" customWidth="1" min="11" max="11"/>
    <col width="16" customWidth="1" min="12" max="12"/>
    <col width="16" customWidth="1" min="13" max="13"/>
    <col width="15" customWidth="1" min="14" max="14"/>
    <col width="14" customWidth="1" min="15" max="15"/>
    <col width="16.26" customWidth="1" min="16" max="16"/>
    <col width="20" customWidth="1" min="17" max="17"/>
    <col width="20" customWidth="1" min="18" max="18"/>
    <col width="28" customWidth="1" min="19" max="19"/>
  </cols>
  <sheetData>
    <row r="1" ht="28" customHeight="1">
      <c r="A1" s="1" t="inlineStr">
        <is>
          <t>Controle de Abastecimento de Frota</t>
        </is>
      </c>
    </row>
    <row r="2" ht="22" customHeight="1">
      <c r="A2" s="2" t="inlineStr">
        <is>
          <t>Passo 1: preencha apenas as células amarelas. Os campos em azul são calculados automaticamente.</t>
        </is>
      </c>
    </row>
    <row r="3"/>
    <row r="4" ht="34" customHeight="1">
      <c r="A4" s="38" t="inlineStr">
        <is>
          <t>ID Abastecimento</t>
        </is>
      </c>
      <c r="B4" s="38" t="inlineStr">
        <is>
          <t>Data</t>
        </is>
      </c>
      <c r="C4" s="38" t="inlineStr">
        <is>
          <t>Veículo / Placa</t>
        </is>
      </c>
      <c r="D4" s="38" t="inlineStr">
        <is>
          <t>Motorista</t>
        </is>
      </c>
      <c r="E4" s="38" t="inlineStr">
        <is>
          <t>Cidade</t>
        </is>
      </c>
      <c r="F4" s="38" t="inlineStr">
        <is>
          <t>Fornecedor / Posto</t>
        </is>
      </c>
      <c r="G4" s="38" t="inlineStr">
        <is>
          <t>Combustível</t>
        </is>
      </c>
      <c r="H4" s="38" t="inlineStr">
        <is>
          <t>Odômetro Anterior (km)</t>
        </is>
      </c>
      <c r="I4" s="38" t="inlineStr">
        <is>
          <t>Odômetro Atual (km)</t>
        </is>
      </c>
      <c r="J4" s="38" t="inlineStr">
        <is>
          <t>Distância Percorrida (km)</t>
        </is>
      </c>
      <c r="K4" s="38" t="inlineStr">
        <is>
          <t>Litros Abastecidos</t>
        </is>
      </c>
      <c r="L4" s="38" t="inlineStr">
        <is>
          <t>Preço por Litro</t>
        </is>
      </c>
      <c r="M4" s="38" t="inlineStr">
        <is>
          <t>Valor Total</t>
        </is>
      </c>
      <c r="N4" s="38" t="inlineStr">
        <is>
          <t>Média km/l</t>
        </is>
      </c>
      <c r="O4" s="38" t="inlineStr">
        <is>
          <t>Meta km/l</t>
        </is>
      </c>
      <c r="P4" s="38" t="inlineStr">
        <is>
          <t>Variação vs. Meta</t>
        </is>
      </c>
      <c r="Q4" s="38" t="inlineStr">
        <is>
          <t>Status de Consumo</t>
        </is>
      </c>
      <c r="R4" s="38" t="inlineStr">
        <is>
          <t>NF-e / Comprovante</t>
        </is>
      </c>
      <c r="S4" s="38" t="inlineStr">
        <is>
          <t>Observações</t>
        </is>
      </c>
    </row>
    <row r="5">
      <c r="A5" s="4" t="inlineStr">
        <is>
          <t>AB-001</t>
        </is>
      </c>
      <c r="B5" s="39" t="n">
        <v>46030</v>
      </c>
      <c r="C5" s="6" t="inlineStr">
        <is>
          <t>Fiat Strada – BRA2E19</t>
        </is>
      </c>
      <c r="D5" s="6" t="inlineStr">
        <is>
          <t>João Silva</t>
        </is>
      </c>
      <c r="E5" s="6" t="inlineStr">
        <is>
          <t>São Paulo</t>
        </is>
      </c>
      <c r="F5" s="6" t="inlineStr">
        <is>
          <t>Posto Avenida</t>
        </is>
      </c>
      <c r="G5" s="6" t="inlineStr">
        <is>
          <t>Gasolina Comum</t>
        </is>
      </c>
      <c r="H5" s="7" t="n">
        <v>12500</v>
      </c>
      <c r="I5" s="7" t="n">
        <v>12900</v>
      </c>
      <c r="J5" s="8">
        <f>IF(OR(H5="",I5=""),"",IFERROR(I5-H5,""))</f>
        <v/>
      </c>
      <c r="K5" s="9" t="n">
        <v>34.8</v>
      </c>
      <c r="L5" s="10" t="n">
        <v>6.19</v>
      </c>
      <c r="M5" s="11">
        <f>IF(OR(K5="",L5=""),"",IFERROR(K5*L5,""))</f>
        <v/>
      </c>
      <c r="N5" s="12">
        <f>IF(OR(J5="",K5=""),"",IFERROR(J5/K5,""))</f>
        <v/>
      </c>
      <c r="O5" s="12">
        <f>IF(C5="","",IFERROR(VLOOKUP(C5,'Veiculos'!$A$5:$E$104,5,FALSE),""))</f>
        <v/>
      </c>
      <c r="P5" s="40">
        <f>IF(OR(N5="",O5=""),"",IFERROR((N5-O5)/O5,""))</f>
        <v/>
      </c>
      <c r="Q5" s="14">
        <f>IF(OR(N5="",O5=""),"",IF(N5&gt;=O5,"Dentro da meta",IF(N5&gt;=O5*0.9,"Atenção","Abaixo da meta")))</f>
        <v/>
      </c>
      <c r="R5" s="6" t="inlineStr">
        <is>
          <t>NFE-2026-0001</t>
        </is>
      </c>
      <c r="S5" s="6" t="inlineStr">
        <is>
          <t>Rota comercial na capital.</t>
        </is>
      </c>
    </row>
    <row r="6">
      <c r="A6" s="4" t="inlineStr">
        <is>
          <t>AB-002</t>
        </is>
      </c>
      <c r="B6" s="39" t="n">
        <v>46044</v>
      </c>
      <c r="C6" s="6" t="inlineStr">
        <is>
          <t>VW Saveiro – QWE7F42</t>
        </is>
      </c>
      <c r="D6" s="6" t="inlineStr">
        <is>
          <t>Maria Oliveira</t>
        </is>
      </c>
      <c r="E6" s="6" t="inlineStr">
        <is>
          <t>Campinas</t>
        </is>
      </c>
      <c r="F6" s="6" t="inlineStr">
        <is>
          <t>Rede Brasil</t>
        </is>
      </c>
      <c r="G6" s="6" t="inlineStr">
        <is>
          <t>Etanol</t>
        </is>
      </c>
      <c r="H6" s="7" t="n">
        <v>22000</v>
      </c>
      <c r="I6" s="7" t="n">
        <v>22300</v>
      </c>
      <c r="J6" s="8">
        <f>IF(OR(H6="",I6=""),"",IFERROR(I6-H6,""))</f>
        <v/>
      </c>
      <c r="K6" s="9" t="n">
        <v>36.5</v>
      </c>
      <c r="L6" s="10" t="n">
        <v>4.29</v>
      </c>
      <c r="M6" s="11">
        <f>IF(OR(K6="",L6=""),"",IFERROR(K6*L6,""))</f>
        <v/>
      </c>
      <c r="N6" s="12">
        <f>IF(OR(J6="",K6=""),"",IFERROR(J6/K6,""))</f>
        <v/>
      </c>
      <c r="O6" s="12">
        <f>IF(C6="","",IFERROR(VLOOKUP(C6,'Veiculos'!$A$5:$E$104,5,FALSE),""))</f>
        <v/>
      </c>
      <c r="P6" s="40">
        <f>IF(OR(N6="",O6=""),"",IFERROR((N6-O6)/O6,""))</f>
        <v/>
      </c>
      <c r="Q6" s="14">
        <f>IF(OR(N6="",O6=""),"",IF(N6&gt;=O6,"Dentro da meta",IF(N6&gt;=O6*0.9,"Atenção","Abaixo da meta")))</f>
        <v/>
      </c>
      <c r="R6" s="6" t="inlineStr">
        <is>
          <t>NFE-2026-0002</t>
        </is>
      </c>
      <c r="S6" s="6" t="inlineStr">
        <is>
          <t>Deslocamentos urbanos.</t>
        </is>
      </c>
    </row>
    <row r="7">
      <c r="A7" s="4" t="inlineStr">
        <is>
          <t>AB-003</t>
        </is>
      </c>
      <c r="B7" s="39" t="n">
        <v>46063</v>
      </c>
      <c r="C7" s="6" t="inlineStr">
        <is>
          <t>Fiat Strada – BRA2E19</t>
        </is>
      </c>
      <c r="D7" s="6" t="inlineStr">
        <is>
          <t>Pedro Santos</t>
        </is>
      </c>
      <c r="E7" s="6" t="inlineStr">
        <is>
          <t>São Paulo</t>
        </is>
      </c>
      <c r="F7" s="6" t="inlineStr">
        <is>
          <t>Posto Avenida</t>
        </is>
      </c>
      <c r="G7" s="6" t="inlineStr">
        <is>
          <t>Gasolina Comum</t>
        </is>
      </c>
      <c r="H7" s="7" t="n">
        <v>12900</v>
      </c>
      <c r="I7" s="7" t="n">
        <v>13280</v>
      </c>
      <c r="J7" s="8">
        <f>IF(OR(H7="",I7=""),"",IFERROR(I7-H7,""))</f>
        <v/>
      </c>
      <c r="K7" s="9" t="n">
        <v>40</v>
      </c>
      <c r="L7" s="10" t="n">
        <v>6.25</v>
      </c>
      <c r="M7" s="11">
        <f>IF(OR(K7="",L7=""),"",IFERROR(K7*L7,""))</f>
        <v/>
      </c>
      <c r="N7" s="12">
        <f>IF(OR(J7="",K7=""),"",IFERROR(J7/K7,""))</f>
        <v/>
      </c>
      <c r="O7" s="12">
        <f>IF(C7="","",IFERROR(VLOOKUP(C7,'Veiculos'!$A$5:$E$104,5,FALSE),""))</f>
        <v/>
      </c>
      <c r="P7" s="40">
        <f>IF(OR(N7="",O7=""),"",IFERROR((N7-O7)/O7,""))</f>
        <v/>
      </c>
      <c r="Q7" s="14">
        <f>IF(OR(N7="",O7=""),"",IF(N7&gt;=O7,"Dentro da meta",IF(N7&gt;=O7*0.9,"Atenção","Abaixo da meta")))</f>
        <v/>
      </c>
      <c r="R7" s="6" t="inlineStr">
        <is>
          <t>NFE-2026-0003</t>
        </is>
      </c>
      <c r="S7" s="6" t="inlineStr">
        <is>
          <t>Consumo abaixo da meta; verificar rota.</t>
        </is>
      </c>
    </row>
    <row r="8">
      <c r="A8" s="4" t="inlineStr">
        <is>
          <t>AB-004</t>
        </is>
      </c>
      <c r="B8" s="39" t="n">
        <v>46086</v>
      </c>
      <c r="C8" s="6" t="inlineStr">
        <is>
          <t>Renault Master – RIO5J88</t>
        </is>
      </c>
      <c r="D8" s="6" t="inlineStr">
        <is>
          <t>Ana Souza</t>
        </is>
      </c>
      <c r="E8" s="6" t="inlineStr">
        <is>
          <t>Rio de Janeiro</t>
        </is>
      </c>
      <c r="F8" s="6" t="inlineStr">
        <is>
          <t>Posto Carioca</t>
        </is>
      </c>
      <c r="G8" s="6" t="inlineStr">
        <is>
          <t>Diesel S10</t>
        </is>
      </c>
      <c r="H8" s="7" t="n">
        <v>60000</v>
      </c>
      <c r="I8" s="7" t="n">
        <v>60450</v>
      </c>
      <c r="J8" s="8">
        <f>IF(OR(H8="",I8=""),"",IFERROR(I8-H8,""))</f>
        <v/>
      </c>
      <c r="K8" s="9" t="n">
        <v>52</v>
      </c>
      <c r="L8" s="10" t="n">
        <v>6.09</v>
      </c>
      <c r="M8" s="11">
        <f>IF(OR(K8="",L8=""),"",IFERROR(K8*L8,""))</f>
        <v/>
      </c>
      <c r="N8" s="12">
        <f>IF(OR(J8="",K8=""),"",IFERROR(J8/K8,""))</f>
        <v/>
      </c>
      <c r="O8" s="12">
        <f>IF(C8="","",IFERROR(VLOOKUP(C8,'Veiculos'!$A$5:$E$104,5,FALSE),""))</f>
        <v/>
      </c>
      <c r="P8" s="40">
        <f>IF(OR(N8="",O8=""),"",IFERROR((N8-O8)/O8,""))</f>
        <v/>
      </c>
      <c r="Q8" s="14">
        <f>IF(OR(N8="",O8=""),"",IF(N8&gt;=O8,"Dentro da meta",IF(N8&gt;=O8*0.9,"Atenção","Abaixo da meta")))</f>
        <v/>
      </c>
      <c r="R8" s="6" t="inlineStr">
        <is>
          <t>NFE-2026-0004</t>
        </is>
      </c>
      <c r="S8" s="6" t="inlineStr">
        <is>
          <t>Entrega intermunicipal.</t>
        </is>
      </c>
    </row>
    <row r="9">
      <c r="A9" s="4" t="inlineStr">
        <is>
          <t>AB-005</t>
        </is>
      </c>
      <c r="B9" s="39" t="n">
        <v>46100</v>
      </c>
      <c r="C9" s="6" t="inlineStr">
        <is>
          <t>VW Saveiro – QWE7F42</t>
        </is>
      </c>
      <c r="D9" s="6" t="inlineStr">
        <is>
          <t>Carlos Pereira</t>
        </is>
      </c>
      <c r="E9" s="6" t="inlineStr">
        <is>
          <t>Campinas</t>
        </is>
      </c>
      <c r="F9" s="6" t="inlineStr">
        <is>
          <t>Rede Brasil</t>
        </is>
      </c>
      <c r="G9" s="6" t="inlineStr">
        <is>
          <t>Etanol</t>
        </is>
      </c>
      <c r="H9" s="7" t="n">
        <v>22300</v>
      </c>
      <c r="I9" s="7" t="n">
        <v>22620</v>
      </c>
      <c r="J9" s="8">
        <f>IF(OR(H9="",I9=""),"",IFERROR(I9-H9,""))</f>
        <v/>
      </c>
      <c r="K9" s="9" t="n">
        <v>46</v>
      </c>
      <c r="L9" s="10" t="n">
        <v>4.35</v>
      </c>
      <c r="M9" s="11">
        <f>IF(OR(K9="",L9=""),"",IFERROR(K9*L9,""))</f>
        <v/>
      </c>
      <c r="N9" s="12">
        <f>IF(OR(J9="",K9=""),"",IFERROR(J9/K9,""))</f>
        <v/>
      </c>
      <c r="O9" s="12">
        <f>IF(C9="","",IFERROR(VLOOKUP(C9,'Veiculos'!$A$5:$E$104,5,FALSE),""))</f>
        <v/>
      </c>
      <c r="P9" s="40">
        <f>IF(OR(N9="",O9=""),"",IFERROR((N9-O9)/O9,""))</f>
        <v/>
      </c>
      <c r="Q9" s="14">
        <f>IF(OR(N9="",O9=""),"",IF(N9&gt;=O9,"Dentro da meta",IF(N9&gt;=O9*0.9,"Atenção","Abaixo da meta")))</f>
        <v/>
      </c>
      <c r="R9" s="6" t="inlineStr">
        <is>
          <t>NFE-2026-0005</t>
        </is>
      </c>
      <c r="S9" s="6" t="inlineStr">
        <is>
          <t>Consumo abaixo da meta; revisar condução.</t>
        </is>
      </c>
    </row>
    <row r="10">
      <c r="A10" s="4" t="inlineStr">
        <is>
          <t>AB-006</t>
        </is>
      </c>
      <c r="B10" s="39" t="n">
        <v>46126</v>
      </c>
      <c r="C10" s="6" t="inlineStr">
        <is>
          <t>Chevrolet Onix – BHE8K31</t>
        </is>
      </c>
      <c r="D10" s="6" t="inlineStr">
        <is>
          <t>Juliana Costa</t>
        </is>
      </c>
      <c r="E10" s="6" t="inlineStr">
        <is>
          <t>Belo Horizonte</t>
        </is>
      </c>
      <c r="F10" s="6" t="inlineStr">
        <is>
          <t>Posto Minas</t>
        </is>
      </c>
      <c r="G10" s="6" t="inlineStr">
        <is>
          <t>Gasolina Comum</t>
        </is>
      </c>
      <c r="H10" s="7" t="n">
        <v>15000</v>
      </c>
      <c r="I10" s="7" t="n">
        <v>15360</v>
      </c>
      <c r="J10" s="8">
        <f>IF(OR(H10="",I10=""),"",IFERROR(I10-H10,""))</f>
        <v/>
      </c>
      <c r="K10" s="9" t="n">
        <v>29</v>
      </c>
      <c r="L10" s="10" t="n">
        <v>6.18</v>
      </c>
      <c r="M10" s="11">
        <f>IF(OR(K10="",L10=""),"",IFERROR(K10*L10,""))</f>
        <v/>
      </c>
      <c r="N10" s="12">
        <f>IF(OR(J10="",K10=""),"",IFERROR(J10/K10,""))</f>
        <v/>
      </c>
      <c r="O10" s="12">
        <f>IF(C10="","",IFERROR(VLOOKUP(C10,'Veiculos'!$A$5:$E$104,5,FALSE),""))</f>
        <v/>
      </c>
      <c r="P10" s="40">
        <f>IF(OR(N10="",O10=""),"",IFERROR((N10-O10)/O10,""))</f>
        <v/>
      </c>
      <c r="Q10" s="14">
        <f>IF(OR(N10="",O10=""),"",IF(N10&gt;=O10,"Dentro da meta",IF(N10&gt;=O10*0.9,"Atenção","Abaixo da meta")))</f>
        <v/>
      </c>
      <c r="R10" s="6" t="inlineStr">
        <is>
          <t>NFE-2026-0006</t>
        </is>
      </c>
      <c r="S10" s="6" t="inlineStr">
        <is>
          <t>Atendimento administrativo.</t>
        </is>
      </c>
    </row>
    <row r="11">
      <c r="A11" s="4" t="inlineStr">
        <is>
          <t>AB-007</t>
        </is>
      </c>
      <c r="B11" s="39" t="n">
        <v>46162</v>
      </c>
      <c r="C11" s="6" t="inlineStr">
        <is>
          <t>Renault Master – RIO5J88</t>
        </is>
      </c>
      <c r="D11" s="6" t="inlineStr">
        <is>
          <t>Rafael Almeida</t>
        </is>
      </c>
      <c r="E11" s="6" t="inlineStr">
        <is>
          <t>Curitiba</t>
        </is>
      </c>
      <c r="F11" s="6" t="inlineStr">
        <is>
          <t>Posto Sul</t>
        </is>
      </c>
      <c r="G11" s="6" t="inlineStr">
        <is>
          <t>Diesel S10</t>
        </is>
      </c>
      <c r="H11" s="7" t="n">
        <v>60450</v>
      </c>
      <c r="I11" s="7" t="n">
        <v>61000</v>
      </c>
      <c r="J11" s="8">
        <f>IF(OR(H11="",I11=""),"",IFERROR(I11-H11,""))</f>
        <v/>
      </c>
      <c r="K11" s="9" t="n">
        <v>72</v>
      </c>
      <c r="L11" s="10" t="n">
        <v>6.15</v>
      </c>
      <c r="M11" s="11">
        <f>IF(OR(K11="",L11=""),"",IFERROR(K11*L11,""))</f>
        <v/>
      </c>
      <c r="N11" s="12">
        <f>IF(OR(J11="",K11=""),"",IFERROR(J11/K11,""))</f>
        <v/>
      </c>
      <c r="O11" s="12">
        <f>IF(C11="","",IFERROR(VLOOKUP(C11,'Veiculos'!$A$5:$E$104,5,FALSE),""))</f>
        <v/>
      </c>
      <c r="P11" s="40">
        <f>IF(OR(N11="",O11=""),"",IFERROR((N11-O11)/O11,""))</f>
        <v/>
      </c>
      <c r="Q11" s="14">
        <f>IF(OR(N11="",O11=""),"",IF(N11&gt;=O11,"Dentro da meta",IF(N11&gt;=O11*0.9,"Atenção","Abaixo da meta")))</f>
        <v/>
      </c>
      <c r="R11" s="6" t="inlineStr">
        <is>
          <t>NFE-2026-0007</t>
        </is>
      </c>
      <c r="S11" s="6" t="inlineStr">
        <is>
          <t>Consumo abaixo da meta; avaliar carga.</t>
        </is>
      </c>
    </row>
    <row r="12">
      <c r="A12" s="4" t="inlineStr">
        <is>
          <t>AB-008</t>
        </is>
      </c>
      <c r="B12" s="39" t="n">
        <v>46189</v>
      </c>
      <c r="C12" s="6" t="inlineStr">
        <is>
          <t>Chevrolet Onix – BHE8K31</t>
        </is>
      </c>
      <c r="D12" s="6" t="inlineStr">
        <is>
          <t>Camila Ferreira</t>
        </is>
      </c>
      <c r="E12" s="6" t="inlineStr">
        <is>
          <t>Belo Horizonte</t>
        </is>
      </c>
      <c r="F12" s="6" t="inlineStr">
        <is>
          <t>Posto Minas</t>
        </is>
      </c>
      <c r="G12" s="6" t="inlineStr">
        <is>
          <t>Gasolina Comum</t>
        </is>
      </c>
      <c r="H12" s="7" t="n">
        <v>15360</v>
      </c>
      <c r="I12" s="7" t="n">
        <v>15700</v>
      </c>
      <c r="J12" s="8">
        <f>IF(OR(H12="",I12=""),"",IFERROR(I12-H12,""))</f>
        <v/>
      </c>
      <c r="K12" s="9" t="n">
        <v>31</v>
      </c>
      <c r="L12" s="10" t="n">
        <v>6.22</v>
      </c>
      <c r="M12" s="11">
        <f>IF(OR(K12="",L12=""),"",IFERROR(K12*L12,""))</f>
        <v/>
      </c>
      <c r="N12" s="12">
        <f>IF(OR(J12="",K12=""),"",IFERROR(J12/K12,""))</f>
        <v/>
      </c>
      <c r="O12" s="12">
        <f>IF(C12="","",IFERROR(VLOOKUP(C12,'Veiculos'!$A$5:$E$104,5,FALSE),""))</f>
        <v/>
      </c>
      <c r="P12" s="40">
        <f>IF(OR(N12="",O12=""),"",IFERROR((N12-O12)/O12,""))</f>
        <v/>
      </c>
      <c r="Q12" s="14">
        <f>IF(OR(N12="",O12=""),"",IF(N12&gt;=O12,"Dentro da meta",IF(N12&gt;=O12*0.9,"Atenção","Abaixo da meta")))</f>
        <v/>
      </c>
      <c r="R12" s="6" t="inlineStr">
        <is>
          <t>NFE-2026-0008</t>
        </is>
      </c>
      <c r="S12" s="6" t="inlineStr">
        <is>
          <t>Tráfego intenso no período.</t>
        </is>
      </c>
    </row>
    <row r="13">
      <c r="A13" s="4" t="inlineStr">
        <is>
          <t>AB-009</t>
        </is>
      </c>
      <c r="B13" s="39" t="n">
        <v>46246</v>
      </c>
      <c r="C13" s="6" t="inlineStr">
        <is>
          <t>Fiat Strada – BRA2E19</t>
        </is>
      </c>
      <c r="D13" s="6" t="inlineStr">
        <is>
          <t>Fernanda Lima</t>
        </is>
      </c>
      <c r="E13" s="6" t="inlineStr">
        <is>
          <t>São Paulo</t>
        </is>
      </c>
      <c r="F13" s="6" t="inlineStr">
        <is>
          <t>Posto Avenida</t>
        </is>
      </c>
      <c r="G13" s="6" t="inlineStr">
        <is>
          <t>Gasolina Comum</t>
        </is>
      </c>
      <c r="H13" s="7" t="n">
        <v>13280</v>
      </c>
      <c r="I13" s="7" t="n">
        <v>13680</v>
      </c>
      <c r="J13" s="8">
        <f>IF(OR(H13="",I13=""),"",IFERROR(I13-H13,""))</f>
        <v/>
      </c>
      <c r="K13" s="9" t="n">
        <v>34</v>
      </c>
      <c r="L13" s="10" t="n">
        <v>6.29</v>
      </c>
      <c r="M13" s="11">
        <f>IF(OR(K13="",L13=""),"",IFERROR(K13*L13,""))</f>
        <v/>
      </c>
      <c r="N13" s="12">
        <f>IF(OR(J13="",K13=""),"",IFERROR(J13/K13,""))</f>
        <v/>
      </c>
      <c r="O13" s="12">
        <f>IF(C13="","",IFERROR(VLOOKUP(C13,'Veiculos'!$A$5:$E$104,5,FALSE),""))</f>
        <v/>
      </c>
      <c r="P13" s="40">
        <f>IF(OR(N13="",O13=""),"",IFERROR((N13-O13)/O13,""))</f>
        <v/>
      </c>
      <c r="Q13" s="14">
        <f>IF(OR(N13="",O13=""),"",IF(N13&gt;=O13,"Dentro da meta",IF(N13&gt;=O13*0.9,"Atenção","Abaixo da meta")))</f>
        <v/>
      </c>
      <c r="R13" s="6" t="inlineStr">
        <is>
          <t>NFE-2026-0009</t>
        </is>
      </c>
      <c r="S13" s="6" t="inlineStr">
        <is>
          <t>Rota comercial regular.</t>
        </is>
      </c>
    </row>
    <row r="14">
      <c r="A14" s="4" t="n"/>
      <c r="B14" s="39" t="n"/>
      <c r="C14" s="6" t="n"/>
      <c r="D14" s="6" t="n"/>
      <c r="E14" s="6" t="n"/>
      <c r="F14" s="6" t="n"/>
      <c r="G14" s="6" t="n"/>
      <c r="H14" s="7" t="n"/>
      <c r="I14" s="7" t="n"/>
      <c r="J14" s="8">
        <f>IF(OR(H14="",I14=""),"",IFERROR(I14-H14,""))</f>
        <v/>
      </c>
      <c r="K14" s="9" t="n"/>
      <c r="L14" s="10" t="n"/>
      <c r="M14" s="11">
        <f>IF(OR(K14="",L14=""),"",IFERROR(K14*L14,""))</f>
        <v/>
      </c>
      <c r="N14" s="12">
        <f>IF(OR(J14="",K14=""),"",IFERROR(J14/K14,""))</f>
        <v/>
      </c>
      <c r="O14" s="12">
        <f>IF(C14="","",IFERROR(VLOOKUP(C14,'Veiculos'!$A$5:$E$104,5,FALSE),""))</f>
        <v/>
      </c>
      <c r="P14" s="40">
        <f>IF(OR(N14="",O14=""),"",IFERROR((N14-O14)/O14,""))</f>
        <v/>
      </c>
      <c r="Q14" s="14">
        <f>IF(OR(N14="",O14=""),"",IF(N14&gt;=O14,"Dentro da meta",IF(N14&gt;=O14*0.9,"Atenção","Abaixo da meta")))</f>
        <v/>
      </c>
      <c r="R14" s="6" t="n"/>
      <c r="S14" s="6" t="n"/>
    </row>
    <row r="15">
      <c r="A15" s="4" t="n"/>
      <c r="B15" s="39" t="n"/>
      <c r="C15" s="6" t="n"/>
      <c r="D15" s="6" t="n"/>
      <c r="E15" s="6" t="n"/>
      <c r="F15" s="6" t="n"/>
      <c r="G15" s="6" t="n"/>
      <c r="H15" s="7" t="n"/>
      <c r="I15" s="7" t="n"/>
      <c r="J15" s="8">
        <f>IF(OR(H15="",I15=""),"",IFERROR(I15-H15,""))</f>
        <v/>
      </c>
      <c r="K15" s="9" t="n"/>
      <c r="L15" s="10" t="n"/>
      <c r="M15" s="11">
        <f>IF(OR(K15="",L15=""),"",IFERROR(K15*L15,""))</f>
        <v/>
      </c>
      <c r="N15" s="12">
        <f>IF(OR(J15="",K15=""),"",IFERROR(J15/K15,""))</f>
        <v/>
      </c>
      <c r="O15" s="12">
        <f>IF(C15="","",IFERROR(VLOOKUP(C15,'Veiculos'!$A$5:$E$104,5,FALSE),""))</f>
        <v/>
      </c>
      <c r="P15" s="40">
        <f>IF(OR(N15="",O15=""),"",IFERROR((N15-O15)/O15,""))</f>
        <v/>
      </c>
      <c r="Q15" s="14">
        <f>IF(OR(N15="",O15=""),"",IF(N15&gt;=O15,"Dentro da meta",IF(N15&gt;=O15*0.9,"Atenção","Abaixo da meta")))</f>
        <v/>
      </c>
      <c r="R15" s="6" t="n"/>
      <c r="S15" s="6" t="n"/>
    </row>
    <row r="16">
      <c r="A16" s="4" t="n"/>
      <c r="B16" s="39" t="n"/>
      <c r="C16" s="6" t="n"/>
      <c r="D16" s="6" t="n"/>
      <c r="E16" s="6" t="n"/>
      <c r="F16" s="6" t="n"/>
      <c r="G16" s="6" t="n"/>
      <c r="H16" s="7" t="n"/>
      <c r="I16" s="7" t="n"/>
      <c r="J16" s="8">
        <f>IF(OR(H16="",I16=""),"",IFERROR(I16-H16,""))</f>
        <v/>
      </c>
      <c r="K16" s="9" t="n"/>
      <c r="L16" s="10" t="n"/>
      <c r="M16" s="11">
        <f>IF(OR(K16="",L16=""),"",IFERROR(K16*L16,""))</f>
        <v/>
      </c>
      <c r="N16" s="12">
        <f>IF(OR(J16="",K16=""),"",IFERROR(J16/K16,""))</f>
        <v/>
      </c>
      <c r="O16" s="12">
        <f>IF(C16="","",IFERROR(VLOOKUP(C16,'Veiculos'!$A$5:$E$104,5,FALSE),""))</f>
        <v/>
      </c>
      <c r="P16" s="40">
        <f>IF(OR(N16="",O16=""),"",IFERROR((N16-O16)/O16,""))</f>
        <v/>
      </c>
      <c r="Q16" s="14">
        <f>IF(OR(N16="",O16=""),"",IF(N16&gt;=O16,"Dentro da meta",IF(N16&gt;=O16*0.9,"Atenção","Abaixo da meta")))</f>
        <v/>
      </c>
      <c r="R16" s="6" t="n"/>
      <c r="S16" s="6" t="n"/>
    </row>
    <row r="17">
      <c r="A17" s="4" t="n"/>
      <c r="B17" s="39" t="n"/>
      <c r="C17" s="6" t="n"/>
      <c r="D17" s="6" t="n"/>
      <c r="E17" s="6" t="n"/>
      <c r="F17" s="6" t="n"/>
      <c r="G17" s="6" t="n"/>
      <c r="H17" s="7" t="n"/>
      <c r="I17" s="7" t="n"/>
      <c r="J17" s="8">
        <f>IF(OR(H17="",I17=""),"",IFERROR(I17-H17,""))</f>
        <v/>
      </c>
      <c r="K17" s="9" t="n"/>
      <c r="L17" s="10" t="n"/>
      <c r="M17" s="11">
        <f>IF(OR(K17="",L17=""),"",IFERROR(K17*L17,""))</f>
        <v/>
      </c>
      <c r="N17" s="12">
        <f>IF(OR(J17="",K17=""),"",IFERROR(J17/K17,""))</f>
        <v/>
      </c>
      <c r="O17" s="12">
        <f>IF(C17="","",IFERROR(VLOOKUP(C17,'Veiculos'!$A$5:$E$104,5,FALSE),""))</f>
        <v/>
      </c>
      <c r="P17" s="40">
        <f>IF(OR(N17="",O17=""),"",IFERROR((N17-O17)/O17,""))</f>
        <v/>
      </c>
      <c r="Q17" s="14">
        <f>IF(OR(N17="",O17=""),"",IF(N17&gt;=O17,"Dentro da meta",IF(N17&gt;=O17*0.9,"Atenção","Abaixo da meta")))</f>
        <v/>
      </c>
      <c r="R17" s="6" t="n"/>
      <c r="S17" s="6" t="n"/>
    </row>
    <row r="18">
      <c r="A18" s="4" t="n"/>
      <c r="B18" s="39" t="n"/>
      <c r="C18" s="6" t="n"/>
      <c r="D18" s="6" t="n"/>
      <c r="E18" s="6" t="n"/>
      <c r="F18" s="6" t="n"/>
      <c r="G18" s="6" t="n"/>
      <c r="H18" s="7" t="n"/>
      <c r="I18" s="7" t="n"/>
      <c r="J18" s="8">
        <f>IF(OR(H18="",I18=""),"",IFERROR(I18-H18,""))</f>
        <v/>
      </c>
      <c r="K18" s="9" t="n"/>
      <c r="L18" s="10" t="n"/>
      <c r="M18" s="11">
        <f>IF(OR(K18="",L18=""),"",IFERROR(K18*L18,""))</f>
        <v/>
      </c>
      <c r="N18" s="12">
        <f>IF(OR(J18="",K18=""),"",IFERROR(J18/K18,""))</f>
        <v/>
      </c>
      <c r="O18" s="12">
        <f>IF(C18="","",IFERROR(VLOOKUP(C18,'Veiculos'!$A$5:$E$104,5,FALSE),""))</f>
        <v/>
      </c>
      <c r="P18" s="40">
        <f>IF(OR(N18="",O18=""),"",IFERROR((N18-O18)/O18,""))</f>
        <v/>
      </c>
      <c r="Q18" s="14">
        <f>IF(OR(N18="",O18=""),"",IF(N18&gt;=O18,"Dentro da meta",IF(N18&gt;=O18*0.9,"Atenção","Abaixo da meta")))</f>
        <v/>
      </c>
      <c r="R18" s="6" t="n"/>
      <c r="S18" s="6" t="n"/>
    </row>
    <row r="19">
      <c r="A19" s="4" t="n"/>
      <c r="B19" s="39" t="n"/>
      <c r="C19" s="6" t="n"/>
      <c r="D19" s="6" t="n"/>
      <c r="E19" s="6" t="n"/>
      <c r="F19" s="6" t="n"/>
      <c r="G19" s="6" t="n"/>
      <c r="H19" s="7" t="n"/>
      <c r="I19" s="7" t="n"/>
      <c r="J19" s="8">
        <f>IF(OR(H19="",I19=""),"",IFERROR(I19-H19,""))</f>
        <v/>
      </c>
      <c r="K19" s="9" t="n"/>
      <c r="L19" s="10" t="n"/>
      <c r="M19" s="11">
        <f>IF(OR(K19="",L19=""),"",IFERROR(K19*L19,""))</f>
        <v/>
      </c>
      <c r="N19" s="12">
        <f>IF(OR(J19="",K19=""),"",IFERROR(J19/K19,""))</f>
        <v/>
      </c>
      <c r="O19" s="12">
        <f>IF(C19="","",IFERROR(VLOOKUP(C19,'Veiculos'!$A$5:$E$104,5,FALSE),""))</f>
        <v/>
      </c>
      <c r="P19" s="40">
        <f>IF(OR(N19="",O19=""),"",IFERROR((N19-O19)/O19,""))</f>
        <v/>
      </c>
      <c r="Q19" s="14">
        <f>IF(OR(N19="",O19=""),"",IF(N19&gt;=O19,"Dentro da meta",IF(N19&gt;=O19*0.9,"Atenção","Abaixo da meta")))</f>
        <v/>
      </c>
      <c r="R19" s="6" t="n"/>
      <c r="S19" s="6" t="n"/>
    </row>
    <row r="20">
      <c r="A20" s="4" t="n"/>
      <c r="B20" s="39" t="n"/>
      <c r="C20" s="6" t="n"/>
      <c r="D20" s="6" t="n"/>
      <c r="E20" s="6" t="n"/>
      <c r="F20" s="6" t="n"/>
      <c r="G20" s="6" t="n"/>
      <c r="H20" s="7" t="n"/>
      <c r="I20" s="7" t="n"/>
      <c r="J20" s="8">
        <f>IF(OR(H20="",I20=""),"",IFERROR(I20-H20,""))</f>
        <v/>
      </c>
      <c r="K20" s="9" t="n"/>
      <c r="L20" s="10" t="n"/>
      <c r="M20" s="11">
        <f>IF(OR(K20="",L20=""),"",IFERROR(K20*L20,""))</f>
        <v/>
      </c>
      <c r="N20" s="12">
        <f>IF(OR(J20="",K20=""),"",IFERROR(J20/K20,""))</f>
        <v/>
      </c>
      <c r="O20" s="12">
        <f>IF(C20="","",IFERROR(VLOOKUP(C20,'Veiculos'!$A$5:$E$104,5,FALSE),""))</f>
        <v/>
      </c>
      <c r="P20" s="40">
        <f>IF(OR(N20="",O20=""),"",IFERROR((N20-O20)/O20,""))</f>
        <v/>
      </c>
      <c r="Q20" s="14">
        <f>IF(OR(N20="",O20=""),"",IF(N20&gt;=O20,"Dentro da meta",IF(N20&gt;=O20*0.9,"Atenção","Abaixo da meta")))</f>
        <v/>
      </c>
      <c r="R20" s="6" t="n"/>
      <c r="S20" s="6" t="n"/>
    </row>
    <row r="21">
      <c r="A21" s="4" t="n"/>
      <c r="B21" s="39" t="n"/>
      <c r="C21" s="6" t="n"/>
      <c r="D21" s="6" t="n"/>
      <c r="E21" s="6" t="n"/>
      <c r="F21" s="6" t="n"/>
      <c r="G21" s="6" t="n"/>
      <c r="H21" s="7" t="n"/>
      <c r="I21" s="7" t="n"/>
      <c r="J21" s="8">
        <f>IF(OR(H21="",I21=""),"",IFERROR(I21-H21,""))</f>
        <v/>
      </c>
      <c r="K21" s="9" t="n"/>
      <c r="L21" s="10" t="n"/>
      <c r="M21" s="11">
        <f>IF(OR(K21="",L21=""),"",IFERROR(K21*L21,""))</f>
        <v/>
      </c>
      <c r="N21" s="12">
        <f>IF(OR(J21="",K21=""),"",IFERROR(J21/K21,""))</f>
        <v/>
      </c>
      <c r="O21" s="12">
        <f>IF(C21="","",IFERROR(VLOOKUP(C21,'Veiculos'!$A$5:$E$104,5,FALSE),""))</f>
        <v/>
      </c>
      <c r="P21" s="40">
        <f>IF(OR(N21="",O21=""),"",IFERROR((N21-O21)/O21,""))</f>
        <v/>
      </c>
      <c r="Q21" s="14">
        <f>IF(OR(N21="",O21=""),"",IF(N21&gt;=O21,"Dentro da meta",IF(N21&gt;=O21*0.9,"Atenção","Abaixo da meta")))</f>
        <v/>
      </c>
      <c r="R21" s="6" t="n"/>
      <c r="S21" s="6" t="n"/>
    </row>
    <row r="22">
      <c r="A22" s="4" t="n"/>
      <c r="B22" s="39" t="n"/>
      <c r="C22" s="6" t="n"/>
      <c r="D22" s="6" t="n"/>
      <c r="E22" s="6" t="n"/>
      <c r="F22" s="6" t="n"/>
      <c r="G22" s="6" t="n"/>
      <c r="H22" s="7" t="n"/>
      <c r="I22" s="7" t="n"/>
      <c r="J22" s="8">
        <f>IF(OR(H22="",I22=""),"",IFERROR(I22-H22,""))</f>
        <v/>
      </c>
      <c r="K22" s="9" t="n"/>
      <c r="L22" s="10" t="n"/>
      <c r="M22" s="11">
        <f>IF(OR(K22="",L22=""),"",IFERROR(K22*L22,""))</f>
        <v/>
      </c>
      <c r="N22" s="12">
        <f>IF(OR(J22="",K22=""),"",IFERROR(J22/K22,""))</f>
        <v/>
      </c>
      <c r="O22" s="12">
        <f>IF(C22="","",IFERROR(VLOOKUP(C22,'Veiculos'!$A$5:$E$104,5,FALSE),""))</f>
        <v/>
      </c>
      <c r="P22" s="40">
        <f>IF(OR(N22="",O22=""),"",IFERROR((N22-O22)/O22,""))</f>
        <v/>
      </c>
      <c r="Q22" s="14">
        <f>IF(OR(N22="",O22=""),"",IF(N22&gt;=O22,"Dentro da meta",IF(N22&gt;=O22*0.9,"Atenção","Abaixo da meta")))</f>
        <v/>
      </c>
      <c r="R22" s="6" t="n"/>
      <c r="S22" s="6" t="n"/>
    </row>
    <row r="23">
      <c r="A23" s="4" t="n"/>
      <c r="B23" s="39" t="n"/>
      <c r="C23" s="6" t="n"/>
      <c r="D23" s="6" t="n"/>
      <c r="E23" s="6" t="n"/>
      <c r="F23" s="6" t="n"/>
      <c r="G23" s="6" t="n"/>
      <c r="H23" s="7" t="n"/>
      <c r="I23" s="7" t="n"/>
      <c r="J23" s="8">
        <f>IF(OR(H23="",I23=""),"",IFERROR(I23-H23,""))</f>
        <v/>
      </c>
      <c r="K23" s="9" t="n"/>
      <c r="L23" s="10" t="n"/>
      <c r="M23" s="11">
        <f>IF(OR(K23="",L23=""),"",IFERROR(K23*L23,""))</f>
        <v/>
      </c>
      <c r="N23" s="12">
        <f>IF(OR(J23="",K23=""),"",IFERROR(J23/K23,""))</f>
        <v/>
      </c>
      <c r="O23" s="12">
        <f>IF(C23="","",IFERROR(VLOOKUP(C23,'Veiculos'!$A$5:$E$104,5,FALSE),""))</f>
        <v/>
      </c>
      <c r="P23" s="40">
        <f>IF(OR(N23="",O23=""),"",IFERROR((N23-O23)/O23,""))</f>
        <v/>
      </c>
      <c r="Q23" s="14">
        <f>IF(OR(N23="",O23=""),"",IF(N23&gt;=O23,"Dentro da meta",IF(N23&gt;=O23*0.9,"Atenção","Abaixo da meta")))</f>
        <v/>
      </c>
      <c r="R23" s="6" t="n"/>
      <c r="S23" s="6" t="n"/>
    </row>
    <row r="24">
      <c r="A24" s="4" t="n"/>
      <c r="B24" s="39" t="n"/>
      <c r="C24" s="6" t="n"/>
      <c r="D24" s="6" t="n"/>
      <c r="E24" s="6" t="n"/>
      <c r="F24" s="6" t="n"/>
      <c r="G24" s="6" t="n"/>
      <c r="H24" s="7" t="n"/>
      <c r="I24" s="7" t="n"/>
      <c r="J24" s="8">
        <f>IF(OR(H24="",I24=""),"",IFERROR(I24-H24,""))</f>
        <v/>
      </c>
      <c r="K24" s="9" t="n"/>
      <c r="L24" s="10" t="n"/>
      <c r="M24" s="11">
        <f>IF(OR(K24="",L24=""),"",IFERROR(K24*L24,""))</f>
        <v/>
      </c>
      <c r="N24" s="12">
        <f>IF(OR(J24="",K24=""),"",IFERROR(J24/K24,""))</f>
        <v/>
      </c>
      <c r="O24" s="12">
        <f>IF(C24="","",IFERROR(VLOOKUP(C24,'Veiculos'!$A$5:$E$104,5,FALSE),""))</f>
        <v/>
      </c>
      <c r="P24" s="40">
        <f>IF(OR(N24="",O24=""),"",IFERROR((N24-O24)/O24,""))</f>
        <v/>
      </c>
      <c r="Q24" s="14">
        <f>IF(OR(N24="",O24=""),"",IF(N24&gt;=O24,"Dentro da meta",IF(N24&gt;=O24*0.9,"Atenção","Abaixo da meta")))</f>
        <v/>
      </c>
      <c r="R24" s="6" t="n"/>
      <c r="S24" s="6" t="n"/>
    </row>
    <row r="25">
      <c r="A25" s="4" t="n"/>
      <c r="B25" s="39" t="n"/>
      <c r="C25" s="6" t="n"/>
      <c r="D25" s="6" t="n"/>
      <c r="E25" s="6" t="n"/>
      <c r="F25" s="6" t="n"/>
      <c r="G25" s="6" t="n"/>
      <c r="H25" s="7" t="n"/>
      <c r="I25" s="7" t="n"/>
      <c r="J25" s="8">
        <f>IF(OR(H25="",I25=""),"",IFERROR(I25-H25,""))</f>
        <v/>
      </c>
      <c r="K25" s="9" t="n"/>
      <c r="L25" s="10" t="n"/>
      <c r="M25" s="11">
        <f>IF(OR(K25="",L25=""),"",IFERROR(K25*L25,""))</f>
        <v/>
      </c>
      <c r="N25" s="12">
        <f>IF(OR(J25="",K25=""),"",IFERROR(J25/K25,""))</f>
        <v/>
      </c>
      <c r="O25" s="12">
        <f>IF(C25="","",IFERROR(VLOOKUP(C25,'Veiculos'!$A$5:$E$104,5,FALSE),""))</f>
        <v/>
      </c>
      <c r="P25" s="40">
        <f>IF(OR(N25="",O25=""),"",IFERROR((N25-O25)/O25,""))</f>
        <v/>
      </c>
      <c r="Q25" s="14">
        <f>IF(OR(N25="",O25=""),"",IF(N25&gt;=O25,"Dentro da meta",IF(N25&gt;=O25*0.9,"Atenção","Abaixo da meta")))</f>
        <v/>
      </c>
      <c r="R25" s="6" t="n"/>
      <c r="S25" s="6" t="n"/>
    </row>
    <row r="26">
      <c r="A26" s="4" t="n"/>
      <c r="B26" s="39" t="n"/>
      <c r="C26" s="6" t="n"/>
      <c r="D26" s="6" t="n"/>
      <c r="E26" s="6" t="n"/>
      <c r="F26" s="6" t="n"/>
      <c r="G26" s="6" t="n"/>
      <c r="H26" s="7" t="n"/>
      <c r="I26" s="7" t="n"/>
      <c r="J26" s="8">
        <f>IF(OR(H26="",I26=""),"",IFERROR(I26-H26,""))</f>
        <v/>
      </c>
      <c r="K26" s="9" t="n"/>
      <c r="L26" s="10" t="n"/>
      <c r="M26" s="11">
        <f>IF(OR(K26="",L26=""),"",IFERROR(K26*L26,""))</f>
        <v/>
      </c>
      <c r="N26" s="12">
        <f>IF(OR(J26="",K26=""),"",IFERROR(J26/K26,""))</f>
        <v/>
      </c>
      <c r="O26" s="12">
        <f>IF(C26="","",IFERROR(VLOOKUP(C26,'Veiculos'!$A$5:$E$104,5,FALSE),""))</f>
        <v/>
      </c>
      <c r="P26" s="40">
        <f>IF(OR(N26="",O26=""),"",IFERROR((N26-O26)/O26,""))</f>
        <v/>
      </c>
      <c r="Q26" s="14">
        <f>IF(OR(N26="",O26=""),"",IF(N26&gt;=O26,"Dentro da meta",IF(N26&gt;=O26*0.9,"Atenção","Abaixo da meta")))</f>
        <v/>
      </c>
      <c r="R26" s="6" t="n"/>
      <c r="S26" s="6" t="n"/>
    </row>
    <row r="27">
      <c r="A27" s="4" t="n"/>
      <c r="B27" s="39" t="n"/>
      <c r="C27" s="6" t="n"/>
      <c r="D27" s="6" t="n"/>
      <c r="E27" s="6" t="n"/>
      <c r="F27" s="6" t="n"/>
      <c r="G27" s="6" t="n"/>
      <c r="H27" s="7" t="n"/>
      <c r="I27" s="7" t="n"/>
      <c r="J27" s="8">
        <f>IF(OR(H27="",I27=""),"",IFERROR(I27-H27,""))</f>
        <v/>
      </c>
      <c r="K27" s="9" t="n"/>
      <c r="L27" s="10" t="n"/>
      <c r="M27" s="11">
        <f>IF(OR(K27="",L27=""),"",IFERROR(K27*L27,""))</f>
        <v/>
      </c>
      <c r="N27" s="12">
        <f>IF(OR(J27="",K27=""),"",IFERROR(J27/K27,""))</f>
        <v/>
      </c>
      <c r="O27" s="12">
        <f>IF(C27="","",IFERROR(VLOOKUP(C27,'Veiculos'!$A$5:$E$104,5,FALSE),""))</f>
        <v/>
      </c>
      <c r="P27" s="40">
        <f>IF(OR(N27="",O27=""),"",IFERROR((N27-O27)/O27,""))</f>
        <v/>
      </c>
      <c r="Q27" s="14">
        <f>IF(OR(N27="",O27=""),"",IF(N27&gt;=O27,"Dentro da meta",IF(N27&gt;=O27*0.9,"Atenção","Abaixo da meta")))</f>
        <v/>
      </c>
      <c r="R27" s="6" t="n"/>
      <c r="S27" s="6" t="n"/>
    </row>
    <row r="28">
      <c r="A28" s="4" t="n"/>
      <c r="B28" s="39" t="n"/>
      <c r="C28" s="6" t="n"/>
      <c r="D28" s="6" t="n"/>
      <c r="E28" s="6" t="n"/>
      <c r="F28" s="6" t="n"/>
      <c r="G28" s="6" t="n"/>
      <c r="H28" s="7" t="n"/>
      <c r="I28" s="7" t="n"/>
      <c r="J28" s="8">
        <f>IF(OR(H28="",I28=""),"",IFERROR(I28-H28,""))</f>
        <v/>
      </c>
      <c r="K28" s="9" t="n"/>
      <c r="L28" s="10" t="n"/>
      <c r="M28" s="11">
        <f>IF(OR(K28="",L28=""),"",IFERROR(K28*L28,""))</f>
        <v/>
      </c>
      <c r="N28" s="12">
        <f>IF(OR(J28="",K28=""),"",IFERROR(J28/K28,""))</f>
        <v/>
      </c>
      <c r="O28" s="12">
        <f>IF(C28="","",IFERROR(VLOOKUP(C28,'Veiculos'!$A$5:$E$104,5,FALSE),""))</f>
        <v/>
      </c>
      <c r="P28" s="40">
        <f>IF(OR(N28="",O28=""),"",IFERROR((N28-O28)/O28,""))</f>
        <v/>
      </c>
      <c r="Q28" s="14">
        <f>IF(OR(N28="",O28=""),"",IF(N28&gt;=O28,"Dentro da meta",IF(N28&gt;=O28*0.9,"Atenção","Abaixo da meta")))</f>
        <v/>
      </c>
      <c r="R28" s="6" t="n"/>
      <c r="S28" s="6" t="n"/>
    </row>
    <row r="29">
      <c r="A29" s="4" t="n"/>
      <c r="B29" s="39" t="n"/>
      <c r="C29" s="6" t="n"/>
      <c r="D29" s="6" t="n"/>
      <c r="E29" s="6" t="n"/>
      <c r="F29" s="6" t="n"/>
      <c r="G29" s="6" t="n"/>
      <c r="H29" s="7" t="n"/>
      <c r="I29" s="7" t="n"/>
      <c r="J29" s="8">
        <f>IF(OR(H29="",I29=""),"",IFERROR(I29-H29,""))</f>
        <v/>
      </c>
      <c r="K29" s="9" t="n"/>
      <c r="L29" s="10" t="n"/>
      <c r="M29" s="11">
        <f>IF(OR(K29="",L29=""),"",IFERROR(K29*L29,""))</f>
        <v/>
      </c>
      <c r="N29" s="12">
        <f>IF(OR(J29="",K29=""),"",IFERROR(J29/K29,""))</f>
        <v/>
      </c>
      <c r="O29" s="12">
        <f>IF(C29="","",IFERROR(VLOOKUP(C29,'Veiculos'!$A$5:$E$104,5,FALSE),""))</f>
        <v/>
      </c>
      <c r="P29" s="40">
        <f>IF(OR(N29="",O29=""),"",IFERROR((N29-O29)/O29,""))</f>
        <v/>
      </c>
      <c r="Q29" s="14">
        <f>IF(OR(N29="",O29=""),"",IF(N29&gt;=O29,"Dentro da meta",IF(N29&gt;=O29*0.9,"Atenção","Abaixo da meta")))</f>
        <v/>
      </c>
      <c r="R29" s="6" t="n"/>
      <c r="S29" s="6" t="n"/>
    </row>
    <row r="30">
      <c r="A30" s="4" t="n"/>
      <c r="B30" s="39" t="n"/>
      <c r="C30" s="6" t="n"/>
      <c r="D30" s="6" t="n"/>
      <c r="E30" s="6" t="n"/>
      <c r="F30" s="6" t="n"/>
      <c r="G30" s="6" t="n"/>
      <c r="H30" s="7" t="n"/>
      <c r="I30" s="7" t="n"/>
      <c r="J30" s="8">
        <f>IF(OR(H30="",I30=""),"",IFERROR(I30-H30,""))</f>
        <v/>
      </c>
      <c r="K30" s="9" t="n"/>
      <c r="L30" s="10" t="n"/>
      <c r="M30" s="11">
        <f>IF(OR(K30="",L30=""),"",IFERROR(K30*L30,""))</f>
        <v/>
      </c>
      <c r="N30" s="12">
        <f>IF(OR(J30="",K30=""),"",IFERROR(J30/K30,""))</f>
        <v/>
      </c>
      <c r="O30" s="12">
        <f>IF(C30="","",IFERROR(VLOOKUP(C30,'Veiculos'!$A$5:$E$104,5,FALSE),""))</f>
        <v/>
      </c>
      <c r="P30" s="40">
        <f>IF(OR(N30="",O30=""),"",IFERROR((N30-O30)/O30,""))</f>
        <v/>
      </c>
      <c r="Q30" s="14">
        <f>IF(OR(N30="",O30=""),"",IF(N30&gt;=O30,"Dentro da meta",IF(N30&gt;=O30*0.9,"Atenção","Abaixo da meta")))</f>
        <v/>
      </c>
      <c r="R30" s="6" t="n"/>
      <c r="S30" s="6" t="n"/>
    </row>
    <row r="31">
      <c r="A31" s="4" t="n"/>
      <c r="B31" s="39" t="n"/>
      <c r="C31" s="6" t="n"/>
      <c r="D31" s="6" t="n"/>
      <c r="E31" s="6" t="n"/>
      <c r="F31" s="6" t="n"/>
      <c r="G31" s="6" t="n"/>
      <c r="H31" s="7" t="n"/>
      <c r="I31" s="7" t="n"/>
      <c r="J31" s="8">
        <f>IF(OR(H31="",I31=""),"",IFERROR(I31-H31,""))</f>
        <v/>
      </c>
      <c r="K31" s="9" t="n"/>
      <c r="L31" s="10" t="n"/>
      <c r="M31" s="11">
        <f>IF(OR(K31="",L31=""),"",IFERROR(K31*L31,""))</f>
        <v/>
      </c>
      <c r="N31" s="12">
        <f>IF(OR(J31="",K31=""),"",IFERROR(J31/K31,""))</f>
        <v/>
      </c>
      <c r="O31" s="12">
        <f>IF(C31="","",IFERROR(VLOOKUP(C31,'Veiculos'!$A$5:$E$104,5,FALSE),""))</f>
        <v/>
      </c>
      <c r="P31" s="40">
        <f>IF(OR(N31="",O31=""),"",IFERROR((N31-O31)/O31,""))</f>
        <v/>
      </c>
      <c r="Q31" s="14">
        <f>IF(OR(N31="",O31=""),"",IF(N31&gt;=O31,"Dentro da meta",IF(N31&gt;=O31*0.9,"Atenção","Abaixo da meta")))</f>
        <v/>
      </c>
      <c r="R31" s="6" t="n"/>
      <c r="S31" s="6" t="n"/>
    </row>
    <row r="32">
      <c r="A32" s="4" t="n"/>
      <c r="B32" s="39" t="n"/>
      <c r="C32" s="6" t="n"/>
      <c r="D32" s="6" t="n"/>
      <c r="E32" s="6" t="n"/>
      <c r="F32" s="6" t="n"/>
      <c r="G32" s="6" t="n"/>
      <c r="H32" s="7" t="n"/>
      <c r="I32" s="7" t="n"/>
      <c r="J32" s="8">
        <f>IF(OR(H32="",I32=""),"",IFERROR(I32-H32,""))</f>
        <v/>
      </c>
      <c r="K32" s="9" t="n"/>
      <c r="L32" s="10" t="n"/>
      <c r="M32" s="11">
        <f>IF(OR(K32="",L32=""),"",IFERROR(K32*L32,""))</f>
        <v/>
      </c>
      <c r="N32" s="12">
        <f>IF(OR(J32="",K32=""),"",IFERROR(J32/K32,""))</f>
        <v/>
      </c>
      <c r="O32" s="12">
        <f>IF(C32="","",IFERROR(VLOOKUP(C32,'Veiculos'!$A$5:$E$104,5,FALSE),""))</f>
        <v/>
      </c>
      <c r="P32" s="40">
        <f>IF(OR(N32="",O32=""),"",IFERROR((N32-O32)/O32,""))</f>
        <v/>
      </c>
      <c r="Q32" s="14">
        <f>IF(OR(N32="",O32=""),"",IF(N32&gt;=O32,"Dentro da meta",IF(N32&gt;=O32*0.9,"Atenção","Abaixo da meta")))</f>
        <v/>
      </c>
      <c r="R32" s="6" t="n"/>
      <c r="S32" s="6" t="n"/>
    </row>
    <row r="33">
      <c r="A33" s="4" t="n"/>
      <c r="B33" s="39" t="n"/>
      <c r="C33" s="6" t="n"/>
      <c r="D33" s="6" t="n"/>
      <c r="E33" s="6" t="n"/>
      <c r="F33" s="6" t="n"/>
      <c r="G33" s="6" t="n"/>
      <c r="H33" s="7" t="n"/>
      <c r="I33" s="7" t="n"/>
      <c r="J33" s="8">
        <f>IF(OR(H33="",I33=""),"",IFERROR(I33-H33,""))</f>
        <v/>
      </c>
      <c r="K33" s="9" t="n"/>
      <c r="L33" s="10" t="n"/>
      <c r="M33" s="11">
        <f>IF(OR(K33="",L33=""),"",IFERROR(K33*L33,""))</f>
        <v/>
      </c>
      <c r="N33" s="12">
        <f>IF(OR(J33="",K33=""),"",IFERROR(J33/K33,""))</f>
        <v/>
      </c>
      <c r="O33" s="12">
        <f>IF(C33="","",IFERROR(VLOOKUP(C33,'Veiculos'!$A$5:$E$104,5,FALSE),""))</f>
        <v/>
      </c>
      <c r="P33" s="40">
        <f>IF(OR(N33="",O33=""),"",IFERROR((N33-O33)/O33,""))</f>
        <v/>
      </c>
      <c r="Q33" s="14">
        <f>IF(OR(N33="",O33=""),"",IF(N33&gt;=O33,"Dentro da meta",IF(N33&gt;=O33*0.9,"Atenção","Abaixo da meta")))</f>
        <v/>
      </c>
      <c r="R33" s="6" t="n"/>
      <c r="S33" s="6" t="n"/>
    </row>
    <row r="34">
      <c r="A34" s="4" t="n"/>
      <c r="B34" s="39" t="n"/>
      <c r="C34" s="6" t="n"/>
      <c r="D34" s="6" t="n"/>
      <c r="E34" s="6" t="n"/>
      <c r="F34" s="6" t="n"/>
      <c r="G34" s="6" t="n"/>
      <c r="H34" s="7" t="n"/>
      <c r="I34" s="7" t="n"/>
      <c r="J34" s="8">
        <f>IF(OR(H34="",I34=""),"",IFERROR(I34-H34,""))</f>
        <v/>
      </c>
      <c r="K34" s="9" t="n"/>
      <c r="L34" s="10" t="n"/>
      <c r="M34" s="11">
        <f>IF(OR(K34="",L34=""),"",IFERROR(K34*L34,""))</f>
        <v/>
      </c>
      <c r="N34" s="12">
        <f>IF(OR(J34="",K34=""),"",IFERROR(J34/K34,""))</f>
        <v/>
      </c>
      <c r="O34" s="12">
        <f>IF(C34="","",IFERROR(VLOOKUP(C34,'Veiculos'!$A$5:$E$104,5,FALSE),""))</f>
        <v/>
      </c>
      <c r="P34" s="40">
        <f>IF(OR(N34="",O34=""),"",IFERROR((N34-O34)/O34,""))</f>
        <v/>
      </c>
      <c r="Q34" s="14">
        <f>IF(OR(N34="",O34=""),"",IF(N34&gt;=O34,"Dentro da meta",IF(N34&gt;=O34*0.9,"Atenção","Abaixo da meta")))</f>
        <v/>
      </c>
      <c r="R34" s="6" t="n"/>
      <c r="S34" s="6" t="n"/>
    </row>
    <row r="35">
      <c r="A35" s="4" t="n"/>
      <c r="B35" s="39" t="n"/>
      <c r="C35" s="6" t="n"/>
      <c r="D35" s="6" t="n"/>
      <c r="E35" s="6" t="n"/>
      <c r="F35" s="6" t="n"/>
      <c r="G35" s="6" t="n"/>
      <c r="H35" s="7" t="n"/>
      <c r="I35" s="7" t="n"/>
      <c r="J35" s="8">
        <f>IF(OR(H35="",I35=""),"",IFERROR(I35-H35,""))</f>
        <v/>
      </c>
      <c r="K35" s="9" t="n"/>
      <c r="L35" s="10" t="n"/>
      <c r="M35" s="11">
        <f>IF(OR(K35="",L35=""),"",IFERROR(K35*L35,""))</f>
        <v/>
      </c>
      <c r="N35" s="12">
        <f>IF(OR(J35="",K35=""),"",IFERROR(J35/K35,""))</f>
        <v/>
      </c>
      <c r="O35" s="12">
        <f>IF(C35="","",IFERROR(VLOOKUP(C35,'Veiculos'!$A$5:$E$104,5,FALSE),""))</f>
        <v/>
      </c>
      <c r="P35" s="40">
        <f>IF(OR(N35="",O35=""),"",IFERROR((N35-O35)/O35,""))</f>
        <v/>
      </c>
      <c r="Q35" s="14">
        <f>IF(OR(N35="",O35=""),"",IF(N35&gt;=O35,"Dentro da meta",IF(N35&gt;=O35*0.9,"Atenção","Abaixo da meta")))</f>
        <v/>
      </c>
      <c r="R35" s="6" t="n"/>
      <c r="S35" s="6" t="n"/>
    </row>
    <row r="36">
      <c r="A36" s="4" t="n"/>
      <c r="B36" s="39" t="n"/>
      <c r="C36" s="6" t="n"/>
      <c r="D36" s="6" t="n"/>
      <c r="E36" s="6" t="n"/>
      <c r="F36" s="6" t="n"/>
      <c r="G36" s="6" t="n"/>
      <c r="H36" s="7" t="n"/>
      <c r="I36" s="7" t="n"/>
      <c r="J36" s="8">
        <f>IF(OR(H36="",I36=""),"",IFERROR(I36-H36,""))</f>
        <v/>
      </c>
      <c r="K36" s="9" t="n"/>
      <c r="L36" s="10" t="n"/>
      <c r="M36" s="11">
        <f>IF(OR(K36="",L36=""),"",IFERROR(K36*L36,""))</f>
        <v/>
      </c>
      <c r="N36" s="12">
        <f>IF(OR(J36="",K36=""),"",IFERROR(J36/K36,""))</f>
        <v/>
      </c>
      <c r="O36" s="12">
        <f>IF(C36="","",IFERROR(VLOOKUP(C36,'Veiculos'!$A$5:$E$104,5,FALSE),""))</f>
        <v/>
      </c>
      <c r="P36" s="40">
        <f>IF(OR(N36="",O36=""),"",IFERROR((N36-O36)/O36,""))</f>
        <v/>
      </c>
      <c r="Q36" s="14">
        <f>IF(OR(N36="",O36=""),"",IF(N36&gt;=O36,"Dentro da meta",IF(N36&gt;=O36*0.9,"Atenção","Abaixo da meta")))</f>
        <v/>
      </c>
      <c r="R36" s="6" t="n"/>
      <c r="S36" s="6" t="n"/>
    </row>
    <row r="37">
      <c r="A37" s="4" t="n"/>
      <c r="B37" s="39" t="n"/>
      <c r="C37" s="6" t="n"/>
      <c r="D37" s="6" t="n"/>
      <c r="E37" s="6" t="n"/>
      <c r="F37" s="6" t="n"/>
      <c r="G37" s="6" t="n"/>
      <c r="H37" s="7" t="n"/>
      <c r="I37" s="7" t="n"/>
      <c r="J37" s="8">
        <f>IF(OR(H37="",I37=""),"",IFERROR(I37-H37,""))</f>
        <v/>
      </c>
      <c r="K37" s="9" t="n"/>
      <c r="L37" s="10" t="n"/>
      <c r="M37" s="11">
        <f>IF(OR(K37="",L37=""),"",IFERROR(K37*L37,""))</f>
        <v/>
      </c>
      <c r="N37" s="12">
        <f>IF(OR(J37="",K37=""),"",IFERROR(J37/K37,""))</f>
        <v/>
      </c>
      <c r="O37" s="12">
        <f>IF(C37="","",IFERROR(VLOOKUP(C37,'Veiculos'!$A$5:$E$104,5,FALSE),""))</f>
        <v/>
      </c>
      <c r="P37" s="40">
        <f>IF(OR(N37="",O37=""),"",IFERROR((N37-O37)/O37,""))</f>
        <v/>
      </c>
      <c r="Q37" s="14">
        <f>IF(OR(N37="",O37=""),"",IF(N37&gt;=O37,"Dentro da meta",IF(N37&gt;=O37*0.9,"Atenção","Abaixo da meta")))</f>
        <v/>
      </c>
      <c r="R37" s="6" t="n"/>
      <c r="S37" s="6" t="n"/>
    </row>
    <row r="38">
      <c r="A38" s="4" t="n"/>
      <c r="B38" s="39" t="n"/>
      <c r="C38" s="6" t="n"/>
      <c r="D38" s="6" t="n"/>
      <c r="E38" s="6" t="n"/>
      <c r="F38" s="6" t="n"/>
      <c r="G38" s="6" t="n"/>
      <c r="H38" s="7" t="n"/>
      <c r="I38" s="7" t="n"/>
      <c r="J38" s="8">
        <f>IF(OR(H38="",I38=""),"",IFERROR(I38-H38,""))</f>
        <v/>
      </c>
      <c r="K38" s="9" t="n"/>
      <c r="L38" s="10" t="n"/>
      <c r="M38" s="11">
        <f>IF(OR(K38="",L38=""),"",IFERROR(K38*L38,""))</f>
        <v/>
      </c>
      <c r="N38" s="12">
        <f>IF(OR(J38="",K38=""),"",IFERROR(J38/K38,""))</f>
        <v/>
      </c>
      <c r="O38" s="12">
        <f>IF(C38="","",IFERROR(VLOOKUP(C38,'Veiculos'!$A$5:$E$104,5,FALSE),""))</f>
        <v/>
      </c>
      <c r="P38" s="40">
        <f>IF(OR(N38="",O38=""),"",IFERROR((N38-O38)/O38,""))</f>
        <v/>
      </c>
      <c r="Q38" s="14">
        <f>IF(OR(N38="",O38=""),"",IF(N38&gt;=O38,"Dentro da meta",IF(N38&gt;=O38*0.9,"Atenção","Abaixo da meta")))</f>
        <v/>
      </c>
      <c r="R38" s="6" t="n"/>
      <c r="S38" s="6" t="n"/>
    </row>
    <row r="39">
      <c r="A39" s="4" t="n"/>
      <c r="B39" s="39" t="n"/>
      <c r="C39" s="6" t="n"/>
      <c r="D39" s="6" t="n"/>
      <c r="E39" s="6" t="n"/>
      <c r="F39" s="6" t="n"/>
      <c r="G39" s="6" t="n"/>
      <c r="H39" s="7" t="n"/>
      <c r="I39" s="7" t="n"/>
      <c r="J39" s="8">
        <f>IF(OR(H39="",I39=""),"",IFERROR(I39-H39,""))</f>
        <v/>
      </c>
      <c r="K39" s="9" t="n"/>
      <c r="L39" s="10" t="n"/>
      <c r="M39" s="11">
        <f>IF(OR(K39="",L39=""),"",IFERROR(K39*L39,""))</f>
        <v/>
      </c>
      <c r="N39" s="12">
        <f>IF(OR(J39="",K39=""),"",IFERROR(J39/K39,""))</f>
        <v/>
      </c>
      <c r="O39" s="12">
        <f>IF(C39="","",IFERROR(VLOOKUP(C39,'Veiculos'!$A$5:$E$104,5,FALSE),""))</f>
        <v/>
      </c>
      <c r="P39" s="40">
        <f>IF(OR(N39="",O39=""),"",IFERROR((N39-O39)/O39,""))</f>
        <v/>
      </c>
      <c r="Q39" s="14">
        <f>IF(OR(N39="",O39=""),"",IF(N39&gt;=O39,"Dentro da meta",IF(N39&gt;=O39*0.9,"Atenção","Abaixo da meta")))</f>
        <v/>
      </c>
      <c r="R39" s="6" t="n"/>
      <c r="S39" s="6" t="n"/>
    </row>
    <row r="40">
      <c r="A40" s="4" t="n"/>
      <c r="B40" s="39" t="n"/>
      <c r="C40" s="6" t="n"/>
      <c r="D40" s="6" t="n"/>
      <c r="E40" s="6" t="n"/>
      <c r="F40" s="6" t="n"/>
      <c r="G40" s="6" t="n"/>
      <c r="H40" s="7" t="n"/>
      <c r="I40" s="7" t="n"/>
      <c r="J40" s="8">
        <f>IF(OR(H40="",I40=""),"",IFERROR(I40-H40,""))</f>
        <v/>
      </c>
      <c r="K40" s="9" t="n"/>
      <c r="L40" s="10" t="n"/>
      <c r="M40" s="11">
        <f>IF(OR(K40="",L40=""),"",IFERROR(K40*L40,""))</f>
        <v/>
      </c>
      <c r="N40" s="12">
        <f>IF(OR(J40="",K40=""),"",IFERROR(J40/K40,""))</f>
        <v/>
      </c>
      <c r="O40" s="12">
        <f>IF(C40="","",IFERROR(VLOOKUP(C40,'Veiculos'!$A$5:$E$104,5,FALSE),""))</f>
        <v/>
      </c>
      <c r="P40" s="40">
        <f>IF(OR(N40="",O40=""),"",IFERROR((N40-O40)/O40,""))</f>
        <v/>
      </c>
      <c r="Q40" s="14">
        <f>IF(OR(N40="",O40=""),"",IF(N40&gt;=O40,"Dentro da meta",IF(N40&gt;=O40*0.9,"Atenção","Abaixo da meta")))</f>
        <v/>
      </c>
      <c r="R40" s="6" t="n"/>
      <c r="S40" s="6" t="n"/>
    </row>
    <row r="41">
      <c r="A41" s="4" t="n"/>
      <c r="B41" s="39" t="n"/>
      <c r="C41" s="6" t="n"/>
      <c r="D41" s="6" t="n"/>
      <c r="E41" s="6" t="n"/>
      <c r="F41" s="6" t="n"/>
      <c r="G41" s="6" t="n"/>
      <c r="H41" s="7" t="n"/>
      <c r="I41" s="7" t="n"/>
      <c r="J41" s="8">
        <f>IF(OR(H41="",I41=""),"",IFERROR(I41-H41,""))</f>
        <v/>
      </c>
      <c r="K41" s="9" t="n"/>
      <c r="L41" s="10" t="n"/>
      <c r="M41" s="11">
        <f>IF(OR(K41="",L41=""),"",IFERROR(K41*L41,""))</f>
        <v/>
      </c>
      <c r="N41" s="12">
        <f>IF(OR(J41="",K41=""),"",IFERROR(J41/K41,""))</f>
        <v/>
      </c>
      <c r="O41" s="12">
        <f>IF(C41="","",IFERROR(VLOOKUP(C41,'Veiculos'!$A$5:$E$104,5,FALSE),""))</f>
        <v/>
      </c>
      <c r="P41" s="40">
        <f>IF(OR(N41="",O41=""),"",IFERROR((N41-O41)/O41,""))</f>
        <v/>
      </c>
      <c r="Q41" s="14">
        <f>IF(OR(N41="",O41=""),"",IF(N41&gt;=O41,"Dentro da meta",IF(N41&gt;=O41*0.9,"Atenção","Abaixo da meta")))</f>
        <v/>
      </c>
      <c r="R41" s="6" t="n"/>
      <c r="S41" s="6" t="n"/>
    </row>
    <row r="42">
      <c r="A42" s="4" t="n"/>
      <c r="B42" s="39" t="n"/>
      <c r="C42" s="6" t="n"/>
      <c r="D42" s="6" t="n"/>
      <c r="E42" s="6" t="n"/>
      <c r="F42" s="6" t="n"/>
      <c r="G42" s="6" t="n"/>
      <c r="H42" s="7" t="n"/>
      <c r="I42" s="7" t="n"/>
      <c r="J42" s="8">
        <f>IF(OR(H42="",I42=""),"",IFERROR(I42-H42,""))</f>
        <v/>
      </c>
      <c r="K42" s="9" t="n"/>
      <c r="L42" s="10" t="n"/>
      <c r="M42" s="11">
        <f>IF(OR(K42="",L42=""),"",IFERROR(K42*L42,""))</f>
        <v/>
      </c>
      <c r="N42" s="12">
        <f>IF(OR(J42="",K42=""),"",IFERROR(J42/K42,""))</f>
        <v/>
      </c>
      <c r="O42" s="12">
        <f>IF(C42="","",IFERROR(VLOOKUP(C42,'Veiculos'!$A$5:$E$104,5,FALSE),""))</f>
        <v/>
      </c>
      <c r="P42" s="40">
        <f>IF(OR(N42="",O42=""),"",IFERROR((N42-O42)/O42,""))</f>
        <v/>
      </c>
      <c r="Q42" s="14">
        <f>IF(OR(N42="",O42=""),"",IF(N42&gt;=O42,"Dentro da meta",IF(N42&gt;=O42*0.9,"Atenção","Abaixo da meta")))</f>
        <v/>
      </c>
      <c r="R42" s="6" t="n"/>
      <c r="S42" s="6" t="n"/>
    </row>
    <row r="43">
      <c r="A43" s="4" t="n"/>
      <c r="B43" s="39" t="n"/>
      <c r="C43" s="6" t="n"/>
      <c r="D43" s="6" t="n"/>
      <c r="E43" s="6" t="n"/>
      <c r="F43" s="6" t="n"/>
      <c r="G43" s="6" t="n"/>
      <c r="H43" s="7" t="n"/>
      <c r="I43" s="7" t="n"/>
      <c r="J43" s="8">
        <f>IF(OR(H43="",I43=""),"",IFERROR(I43-H43,""))</f>
        <v/>
      </c>
      <c r="K43" s="9" t="n"/>
      <c r="L43" s="10" t="n"/>
      <c r="M43" s="11">
        <f>IF(OR(K43="",L43=""),"",IFERROR(K43*L43,""))</f>
        <v/>
      </c>
      <c r="N43" s="12">
        <f>IF(OR(J43="",K43=""),"",IFERROR(J43/K43,""))</f>
        <v/>
      </c>
      <c r="O43" s="12">
        <f>IF(C43="","",IFERROR(VLOOKUP(C43,'Veiculos'!$A$5:$E$104,5,FALSE),""))</f>
        <v/>
      </c>
      <c r="P43" s="40">
        <f>IF(OR(N43="",O43=""),"",IFERROR((N43-O43)/O43,""))</f>
        <v/>
      </c>
      <c r="Q43" s="14">
        <f>IF(OR(N43="",O43=""),"",IF(N43&gt;=O43,"Dentro da meta",IF(N43&gt;=O43*0.9,"Atenção","Abaixo da meta")))</f>
        <v/>
      </c>
      <c r="R43" s="6" t="n"/>
      <c r="S43" s="6" t="n"/>
    </row>
    <row r="44">
      <c r="A44" s="4" t="n"/>
      <c r="B44" s="39" t="n"/>
      <c r="C44" s="6" t="n"/>
      <c r="D44" s="6" t="n"/>
      <c r="E44" s="6" t="n"/>
      <c r="F44" s="6" t="n"/>
      <c r="G44" s="6" t="n"/>
      <c r="H44" s="7" t="n"/>
      <c r="I44" s="7" t="n"/>
      <c r="J44" s="8">
        <f>IF(OR(H44="",I44=""),"",IFERROR(I44-H44,""))</f>
        <v/>
      </c>
      <c r="K44" s="9" t="n"/>
      <c r="L44" s="10" t="n"/>
      <c r="M44" s="11">
        <f>IF(OR(K44="",L44=""),"",IFERROR(K44*L44,""))</f>
        <v/>
      </c>
      <c r="N44" s="12">
        <f>IF(OR(J44="",K44=""),"",IFERROR(J44/K44,""))</f>
        <v/>
      </c>
      <c r="O44" s="12">
        <f>IF(C44="","",IFERROR(VLOOKUP(C44,'Veiculos'!$A$5:$E$104,5,FALSE),""))</f>
        <v/>
      </c>
      <c r="P44" s="40">
        <f>IF(OR(N44="",O44=""),"",IFERROR((N44-O44)/O44,""))</f>
        <v/>
      </c>
      <c r="Q44" s="14">
        <f>IF(OR(N44="",O44=""),"",IF(N44&gt;=O44,"Dentro da meta",IF(N44&gt;=O44*0.9,"Atenção","Abaixo da meta")))</f>
        <v/>
      </c>
      <c r="R44" s="6" t="n"/>
      <c r="S44" s="6" t="n"/>
    </row>
    <row r="45">
      <c r="A45" s="4" t="n"/>
      <c r="B45" s="39" t="n"/>
      <c r="C45" s="6" t="n"/>
      <c r="D45" s="6" t="n"/>
      <c r="E45" s="6" t="n"/>
      <c r="F45" s="6" t="n"/>
      <c r="G45" s="6" t="n"/>
      <c r="H45" s="7" t="n"/>
      <c r="I45" s="7" t="n"/>
      <c r="J45" s="8">
        <f>IF(OR(H45="",I45=""),"",IFERROR(I45-H45,""))</f>
        <v/>
      </c>
      <c r="K45" s="9" t="n"/>
      <c r="L45" s="10" t="n"/>
      <c r="M45" s="11">
        <f>IF(OR(K45="",L45=""),"",IFERROR(K45*L45,""))</f>
        <v/>
      </c>
      <c r="N45" s="12">
        <f>IF(OR(J45="",K45=""),"",IFERROR(J45/K45,""))</f>
        <v/>
      </c>
      <c r="O45" s="12">
        <f>IF(C45="","",IFERROR(VLOOKUP(C45,'Veiculos'!$A$5:$E$104,5,FALSE),""))</f>
        <v/>
      </c>
      <c r="P45" s="40">
        <f>IF(OR(N45="",O45=""),"",IFERROR((N45-O45)/O45,""))</f>
        <v/>
      </c>
      <c r="Q45" s="14">
        <f>IF(OR(N45="",O45=""),"",IF(N45&gt;=O45,"Dentro da meta",IF(N45&gt;=O45*0.9,"Atenção","Abaixo da meta")))</f>
        <v/>
      </c>
      <c r="R45" s="6" t="n"/>
      <c r="S45" s="6" t="n"/>
    </row>
    <row r="46">
      <c r="A46" s="4" t="n"/>
      <c r="B46" s="39" t="n"/>
      <c r="C46" s="6" t="n"/>
      <c r="D46" s="6" t="n"/>
      <c r="E46" s="6" t="n"/>
      <c r="F46" s="6" t="n"/>
      <c r="G46" s="6" t="n"/>
      <c r="H46" s="7" t="n"/>
      <c r="I46" s="7" t="n"/>
      <c r="J46" s="8">
        <f>IF(OR(H46="",I46=""),"",IFERROR(I46-H46,""))</f>
        <v/>
      </c>
      <c r="K46" s="9" t="n"/>
      <c r="L46" s="10" t="n"/>
      <c r="M46" s="11">
        <f>IF(OR(K46="",L46=""),"",IFERROR(K46*L46,""))</f>
        <v/>
      </c>
      <c r="N46" s="12">
        <f>IF(OR(J46="",K46=""),"",IFERROR(J46/K46,""))</f>
        <v/>
      </c>
      <c r="O46" s="12">
        <f>IF(C46="","",IFERROR(VLOOKUP(C46,'Veiculos'!$A$5:$E$104,5,FALSE),""))</f>
        <v/>
      </c>
      <c r="P46" s="40">
        <f>IF(OR(N46="",O46=""),"",IFERROR((N46-O46)/O46,""))</f>
        <v/>
      </c>
      <c r="Q46" s="14">
        <f>IF(OR(N46="",O46=""),"",IF(N46&gt;=O46,"Dentro da meta",IF(N46&gt;=O46*0.9,"Atenção","Abaixo da meta")))</f>
        <v/>
      </c>
      <c r="R46" s="6" t="n"/>
      <c r="S46" s="6" t="n"/>
    </row>
    <row r="47">
      <c r="A47" s="4" t="n"/>
      <c r="B47" s="39" t="n"/>
      <c r="C47" s="6" t="n"/>
      <c r="D47" s="6" t="n"/>
      <c r="E47" s="6" t="n"/>
      <c r="F47" s="6" t="n"/>
      <c r="G47" s="6" t="n"/>
      <c r="H47" s="7" t="n"/>
      <c r="I47" s="7" t="n"/>
      <c r="J47" s="8">
        <f>IF(OR(H47="",I47=""),"",IFERROR(I47-H47,""))</f>
        <v/>
      </c>
      <c r="K47" s="9" t="n"/>
      <c r="L47" s="10" t="n"/>
      <c r="M47" s="11">
        <f>IF(OR(K47="",L47=""),"",IFERROR(K47*L47,""))</f>
        <v/>
      </c>
      <c r="N47" s="12">
        <f>IF(OR(J47="",K47=""),"",IFERROR(J47/K47,""))</f>
        <v/>
      </c>
      <c r="O47" s="12">
        <f>IF(C47="","",IFERROR(VLOOKUP(C47,'Veiculos'!$A$5:$E$104,5,FALSE),""))</f>
        <v/>
      </c>
      <c r="P47" s="40">
        <f>IF(OR(N47="",O47=""),"",IFERROR((N47-O47)/O47,""))</f>
        <v/>
      </c>
      <c r="Q47" s="14">
        <f>IF(OR(N47="",O47=""),"",IF(N47&gt;=O47,"Dentro da meta",IF(N47&gt;=O47*0.9,"Atenção","Abaixo da meta")))</f>
        <v/>
      </c>
      <c r="R47" s="6" t="n"/>
      <c r="S47" s="6" t="n"/>
    </row>
    <row r="48">
      <c r="A48" s="4" t="n"/>
      <c r="B48" s="39" t="n"/>
      <c r="C48" s="6" t="n"/>
      <c r="D48" s="6" t="n"/>
      <c r="E48" s="6" t="n"/>
      <c r="F48" s="6" t="n"/>
      <c r="G48" s="6" t="n"/>
      <c r="H48" s="7" t="n"/>
      <c r="I48" s="7" t="n"/>
      <c r="J48" s="8">
        <f>IF(OR(H48="",I48=""),"",IFERROR(I48-H48,""))</f>
        <v/>
      </c>
      <c r="K48" s="9" t="n"/>
      <c r="L48" s="10" t="n"/>
      <c r="M48" s="11">
        <f>IF(OR(K48="",L48=""),"",IFERROR(K48*L48,""))</f>
        <v/>
      </c>
      <c r="N48" s="12">
        <f>IF(OR(J48="",K48=""),"",IFERROR(J48/K48,""))</f>
        <v/>
      </c>
      <c r="O48" s="12">
        <f>IF(C48="","",IFERROR(VLOOKUP(C48,'Veiculos'!$A$5:$E$104,5,FALSE),""))</f>
        <v/>
      </c>
      <c r="P48" s="40">
        <f>IF(OR(N48="",O48=""),"",IFERROR((N48-O48)/O48,""))</f>
        <v/>
      </c>
      <c r="Q48" s="14">
        <f>IF(OR(N48="",O48=""),"",IF(N48&gt;=O48,"Dentro da meta",IF(N48&gt;=O48*0.9,"Atenção","Abaixo da meta")))</f>
        <v/>
      </c>
      <c r="R48" s="6" t="n"/>
      <c r="S48" s="6" t="n"/>
    </row>
    <row r="49">
      <c r="A49" s="4" t="n"/>
      <c r="B49" s="39" t="n"/>
      <c r="C49" s="6" t="n"/>
      <c r="D49" s="6" t="n"/>
      <c r="E49" s="6" t="n"/>
      <c r="F49" s="6" t="n"/>
      <c r="G49" s="6" t="n"/>
      <c r="H49" s="7" t="n"/>
      <c r="I49" s="7" t="n"/>
      <c r="J49" s="8">
        <f>IF(OR(H49="",I49=""),"",IFERROR(I49-H49,""))</f>
        <v/>
      </c>
      <c r="K49" s="9" t="n"/>
      <c r="L49" s="10" t="n"/>
      <c r="M49" s="11">
        <f>IF(OR(K49="",L49=""),"",IFERROR(K49*L49,""))</f>
        <v/>
      </c>
      <c r="N49" s="12">
        <f>IF(OR(J49="",K49=""),"",IFERROR(J49/K49,""))</f>
        <v/>
      </c>
      <c r="O49" s="12">
        <f>IF(C49="","",IFERROR(VLOOKUP(C49,'Veiculos'!$A$5:$E$104,5,FALSE),""))</f>
        <v/>
      </c>
      <c r="P49" s="40">
        <f>IF(OR(N49="",O49=""),"",IFERROR((N49-O49)/O49,""))</f>
        <v/>
      </c>
      <c r="Q49" s="14">
        <f>IF(OR(N49="",O49=""),"",IF(N49&gt;=O49,"Dentro da meta",IF(N49&gt;=O49*0.9,"Atenção","Abaixo da meta")))</f>
        <v/>
      </c>
      <c r="R49" s="6" t="n"/>
      <c r="S49" s="6" t="n"/>
    </row>
    <row r="50">
      <c r="A50" s="4" t="n"/>
      <c r="B50" s="39" t="n"/>
      <c r="C50" s="6" t="n"/>
      <c r="D50" s="6" t="n"/>
      <c r="E50" s="6" t="n"/>
      <c r="F50" s="6" t="n"/>
      <c r="G50" s="6" t="n"/>
      <c r="H50" s="7" t="n"/>
      <c r="I50" s="7" t="n"/>
      <c r="J50" s="8">
        <f>IF(OR(H50="",I50=""),"",IFERROR(I50-H50,""))</f>
        <v/>
      </c>
      <c r="K50" s="9" t="n"/>
      <c r="L50" s="10" t="n"/>
      <c r="M50" s="11">
        <f>IF(OR(K50="",L50=""),"",IFERROR(K50*L50,""))</f>
        <v/>
      </c>
      <c r="N50" s="12">
        <f>IF(OR(J50="",K50=""),"",IFERROR(J50/K50,""))</f>
        <v/>
      </c>
      <c r="O50" s="12">
        <f>IF(C50="","",IFERROR(VLOOKUP(C50,'Veiculos'!$A$5:$E$104,5,FALSE),""))</f>
        <v/>
      </c>
      <c r="P50" s="40">
        <f>IF(OR(N50="",O50=""),"",IFERROR((N50-O50)/O50,""))</f>
        <v/>
      </c>
      <c r="Q50" s="14">
        <f>IF(OR(N50="",O50=""),"",IF(N50&gt;=O50,"Dentro da meta",IF(N50&gt;=O50*0.9,"Atenção","Abaixo da meta")))</f>
        <v/>
      </c>
      <c r="R50" s="6" t="n"/>
      <c r="S50" s="6" t="n"/>
    </row>
    <row r="51">
      <c r="A51" s="4" t="n"/>
      <c r="B51" s="39" t="n"/>
      <c r="C51" s="6" t="n"/>
      <c r="D51" s="6" t="n"/>
      <c r="E51" s="6" t="n"/>
      <c r="F51" s="6" t="n"/>
      <c r="G51" s="6" t="n"/>
      <c r="H51" s="7" t="n"/>
      <c r="I51" s="7" t="n"/>
      <c r="J51" s="8">
        <f>IF(OR(H51="",I51=""),"",IFERROR(I51-H51,""))</f>
        <v/>
      </c>
      <c r="K51" s="9" t="n"/>
      <c r="L51" s="10" t="n"/>
      <c r="M51" s="11">
        <f>IF(OR(K51="",L51=""),"",IFERROR(K51*L51,""))</f>
        <v/>
      </c>
      <c r="N51" s="12">
        <f>IF(OR(J51="",K51=""),"",IFERROR(J51/K51,""))</f>
        <v/>
      </c>
      <c r="O51" s="12">
        <f>IF(C51="","",IFERROR(VLOOKUP(C51,'Veiculos'!$A$5:$E$104,5,FALSE),""))</f>
        <v/>
      </c>
      <c r="P51" s="40">
        <f>IF(OR(N51="",O51=""),"",IFERROR((N51-O51)/O51,""))</f>
        <v/>
      </c>
      <c r="Q51" s="14">
        <f>IF(OR(N51="",O51=""),"",IF(N51&gt;=O51,"Dentro da meta",IF(N51&gt;=O51*0.9,"Atenção","Abaixo da meta")))</f>
        <v/>
      </c>
      <c r="R51" s="6" t="n"/>
      <c r="S51" s="6" t="n"/>
    </row>
    <row r="52">
      <c r="A52" s="4" t="n"/>
      <c r="B52" s="39" t="n"/>
      <c r="C52" s="6" t="n"/>
      <c r="D52" s="6" t="n"/>
      <c r="E52" s="6" t="n"/>
      <c r="F52" s="6" t="n"/>
      <c r="G52" s="6" t="n"/>
      <c r="H52" s="7" t="n"/>
      <c r="I52" s="7" t="n"/>
      <c r="J52" s="8">
        <f>IF(OR(H52="",I52=""),"",IFERROR(I52-H52,""))</f>
        <v/>
      </c>
      <c r="K52" s="9" t="n"/>
      <c r="L52" s="10" t="n"/>
      <c r="M52" s="11">
        <f>IF(OR(K52="",L52=""),"",IFERROR(K52*L52,""))</f>
        <v/>
      </c>
      <c r="N52" s="12">
        <f>IF(OR(J52="",K52=""),"",IFERROR(J52/K52,""))</f>
        <v/>
      </c>
      <c r="O52" s="12">
        <f>IF(C52="","",IFERROR(VLOOKUP(C52,'Veiculos'!$A$5:$E$104,5,FALSE),""))</f>
        <v/>
      </c>
      <c r="P52" s="40">
        <f>IF(OR(N52="",O52=""),"",IFERROR((N52-O52)/O52,""))</f>
        <v/>
      </c>
      <c r="Q52" s="14">
        <f>IF(OR(N52="",O52=""),"",IF(N52&gt;=O52,"Dentro da meta",IF(N52&gt;=O52*0.9,"Atenção","Abaixo da meta")))</f>
        <v/>
      </c>
      <c r="R52" s="6" t="n"/>
      <c r="S52" s="6" t="n"/>
    </row>
    <row r="53">
      <c r="A53" s="4" t="n"/>
      <c r="B53" s="39" t="n"/>
      <c r="C53" s="6" t="n"/>
      <c r="D53" s="6" t="n"/>
      <c r="E53" s="6" t="n"/>
      <c r="F53" s="6" t="n"/>
      <c r="G53" s="6" t="n"/>
      <c r="H53" s="7" t="n"/>
      <c r="I53" s="7" t="n"/>
      <c r="J53" s="8">
        <f>IF(OR(H53="",I53=""),"",IFERROR(I53-H53,""))</f>
        <v/>
      </c>
      <c r="K53" s="9" t="n"/>
      <c r="L53" s="10" t="n"/>
      <c r="M53" s="11">
        <f>IF(OR(K53="",L53=""),"",IFERROR(K53*L53,""))</f>
        <v/>
      </c>
      <c r="N53" s="12">
        <f>IF(OR(J53="",K53=""),"",IFERROR(J53/K53,""))</f>
        <v/>
      </c>
      <c r="O53" s="12">
        <f>IF(C53="","",IFERROR(VLOOKUP(C53,'Veiculos'!$A$5:$E$104,5,FALSE),""))</f>
        <v/>
      </c>
      <c r="P53" s="40">
        <f>IF(OR(N53="",O53=""),"",IFERROR((N53-O53)/O53,""))</f>
        <v/>
      </c>
      <c r="Q53" s="14">
        <f>IF(OR(N53="",O53=""),"",IF(N53&gt;=O53,"Dentro da meta",IF(N53&gt;=O53*0.9,"Atenção","Abaixo da meta")))</f>
        <v/>
      </c>
      <c r="R53" s="6" t="n"/>
      <c r="S53" s="6" t="n"/>
    </row>
    <row r="54">
      <c r="A54" s="4" t="n"/>
      <c r="B54" s="39" t="n"/>
      <c r="C54" s="6" t="n"/>
      <c r="D54" s="6" t="n"/>
      <c r="E54" s="6" t="n"/>
      <c r="F54" s="6" t="n"/>
      <c r="G54" s="6" t="n"/>
      <c r="H54" s="7" t="n"/>
      <c r="I54" s="7" t="n"/>
      <c r="J54" s="8">
        <f>IF(OR(H54="",I54=""),"",IFERROR(I54-H54,""))</f>
        <v/>
      </c>
      <c r="K54" s="9" t="n"/>
      <c r="L54" s="10" t="n"/>
      <c r="M54" s="11">
        <f>IF(OR(K54="",L54=""),"",IFERROR(K54*L54,""))</f>
        <v/>
      </c>
      <c r="N54" s="12">
        <f>IF(OR(J54="",K54=""),"",IFERROR(J54/K54,""))</f>
        <v/>
      </c>
      <c r="O54" s="12">
        <f>IF(C54="","",IFERROR(VLOOKUP(C54,'Veiculos'!$A$5:$E$104,5,FALSE),""))</f>
        <v/>
      </c>
      <c r="P54" s="40">
        <f>IF(OR(N54="",O54=""),"",IFERROR((N54-O54)/O54,""))</f>
        <v/>
      </c>
      <c r="Q54" s="14">
        <f>IF(OR(N54="",O54=""),"",IF(N54&gt;=O54,"Dentro da meta",IF(N54&gt;=O54*0.9,"Atenção","Abaixo da meta")))</f>
        <v/>
      </c>
      <c r="R54" s="6" t="n"/>
      <c r="S54" s="6" t="n"/>
    </row>
    <row r="55">
      <c r="A55" s="4" t="n"/>
      <c r="B55" s="39" t="n"/>
      <c r="C55" s="6" t="n"/>
      <c r="D55" s="6" t="n"/>
      <c r="E55" s="6" t="n"/>
      <c r="F55" s="6" t="n"/>
      <c r="G55" s="6" t="n"/>
      <c r="H55" s="7" t="n"/>
      <c r="I55" s="7" t="n"/>
      <c r="J55" s="8">
        <f>IF(OR(H55="",I55=""),"",IFERROR(I55-H55,""))</f>
        <v/>
      </c>
      <c r="K55" s="9" t="n"/>
      <c r="L55" s="10" t="n"/>
      <c r="M55" s="11">
        <f>IF(OR(K55="",L55=""),"",IFERROR(K55*L55,""))</f>
        <v/>
      </c>
      <c r="N55" s="12">
        <f>IF(OR(J55="",K55=""),"",IFERROR(J55/K55,""))</f>
        <v/>
      </c>
      <c r="O55" s="12">
        <f>IF(C55="","",IFERROR(VLOOKUP(C55,'Veiculos'!$A$5:$E$104,5,FALSE),""))</f>
        <v/>
      </c>
      <c r="P55" s="40">
        <f>IF(OR(N55="",O55=""),"",IFERROR((N55-O55)/O55,""))</f>
        <v/>
      </c>
      <c r="Q55" s="14">
        <f>IF(OR(N55="",O55=""),"",IF(N55&gt;=O55,"Dentro da meta",IF(N55&gt;=O55*0.9,"Atenção","Abaixo da meta")))</f>
        <v/>
      </c>
      <c r="R55" s="6" t="n"/>
      <c r="S55" s="6" t="n"/>
    </row>
    <row r="56">
      <c r="A56" s="4" t="n"/>
      <c r="B56" s="39" t="n"/>
      <c r="C56" s="6" t="n"/>
      <c r="D56" s="6" t="n"/>
      <c r="E56" s="6" t="n"/>
      <c r="F56" s="6" t="n"/>
      <c r="G56" s="6" t="n"/>
      <c r="H56" s="7" t="n"/>
      <c r="I56" s="7" t="n"/>
      <c r="J56" s="8">
        <f>IF(OR(H56="",I56=""),"",IFERROR(I56-H56,""))</f>
        <v/>
      </c>
      <c r="K56" s="9" t="n"/>
      <c r="L56" s="10" t="n"/>
      <c r="M56" s="11">
        <f>IF(OR(K56="",L56=""),"",IFERROR(K56*L56,""))</f>
        <v/>
      </c>
      <c r="N56" s="12">
        <f>IF(OR(J56="",K56=""),"",IFERROR(J56/K56,""))</f>
        <v/>
      </c>
      <c r="O56" s="12">
        <f>IF(C56="","",IFERROR(VLOOKUP(C56,'Veiculos'!$A$5:$E$104,5,FALSE),""))</f>
        <v/>
      </c>
      <c r="P56" s="40">
        <f>IF(OR(N56="",O56=""),"",IFERROR((N56-O56)/O56,""))</f>
        <v/>
      </c>
      <c r="Q56" s="14">
        <f>IF(OR(N56="",O56=""),"",IF(N56&gt;=O56,"Dentro da meta",IF(N56&gt;=O56*0.9,"Atenção","Abaixo da meta")))</f>
        <v/>
      </c>
      <c r="R56" s="6" t="n"/>
      <c r="S56" s="6" t="n"/>
    </row>
    <row r="57">
      <c r="A57" s="4" t="n"/>
      <c r="B57" s="39" t="n"/>
      <c r="C57" s="6" t="n"/>
      <c r="D57" s="6" t="n"/>
      <c r="E57" s="6" t="n"/>
      <c r="F57" s="6" t="n"/>
      <c r="G57" s="6" t="n"/>
      <c r="H57" s="7" t="n"/>
      <c r="I57" s="7" t="n"/>
      <c r="J57" s="8">
        <f>IF(OR(H57="",I57=""),"",IFERROR(I57-H57,""))</f>
        <v/>
      </c>
      <c r="K57" s="9" t="n"/>
      <c r="L57" s="10" t="n"/>
      <c r="M57" s="11">
        <f>IF(OR(K57="",L57=""),"",IFERROR(K57*L57,""))</f>
        <v/>
      </c>
      <c r="N57" s="12">
        <f>IF(OR(J57="",K57=""),"",IFERROR(J57/K57,""))</f>
        <v/>
      </c>
      <c r="O57" s="12">
        <f>IF(C57="","",IFERROR(VLOOKUP(C57,'Veiculos'!$A$5:$E$104,5,FALSE),""))</f>
        <v/>
      </c>
      <c r="P57" s="40">
        <f>IF(OR(N57="",O57=""),"",IFERROR((N57-O57)/O57,""))</f>
        <v/>
      </c>
      <c r="Q57" s="14">
        <f>IF(OR(N57="",O57=""),"",IF(N57&gt;=O57,"Dentro da meta",IF(N57&gt;=O57*0.9,"Atenção","Abaixo da meta")))</f>
        <v/>
      </c>
      <c r="R57" s="6" t="n"/>
      <c r="S57" s="6" t="n"/>
    </row>
    <row r="58">
      <c r="A58" s="4" t="n"/>
      <c r="B58" s="39" t="n"/>
      <c r="C58" s="6" t="n"/>
      <c r="D58" s="6" t="n"/>
      <c r="E58" s="6" t="n"/>
      <c r="F58" s="6" t="n"/>
      <c r="G58" s="6" t="n"/>
      <c r="H58" s="7" t="n"/>
      <c r="I58" s="7" t="n"/>
      <c r="J58" s="8">
        <f>IF(OR(H58="",I58=""),"",IFERROR(I58-H58,""))</f>
        <v/>
      </c>
      <c r="K58" s="9" t="n"/>
      <c r="L58" s="10" t="n"/>
      <c r="M58" s="11">
        <f>IF(OR(K58="",L58=""),"",IFERROR(K58*L58,""))</f>
        <v/>
      </c>
      <c r="N58" s="12">
        <f>IF(OR(J58="",K58=""),"",IFERROR(J58/K58,""))</f>
        <v/>
      </c>
      <c r="O58" s="12">
        <f>IF(C58="","",IFERROR(VLOOKUP(C58,'Veiculos'!$A$5:$E$104,5,FALSE),""))</f>
        <v/>
      </c>
      <c r="P58" s="40">
        <f>IF(OR(N58="",O58=""),"",IFERROR((N58-O58)/O58,""))</f>
        <v/>
      </c>
      <c r="Q58" s="14">
        <f>IF(OR(N58="",O58=""),"",IF(N58&gt;=O58,"Dentro da meta",IF(N58&gt;=O58*0.9,"Atenção","Abaixo da meta")))</f>
        <v/>
      </c>
      <c r="R58" s="6" t="n"/>
      <c r="S58" s="6" t="n"/>
    </row>
    <row r="59">
      <c r="A59" s="4" t="n"/>
      <c r="B59" s="39" t="n"/>
      <c r="C59" s="6" t="n"/>
      <c r="D59" s="6" t="n"/>
      <c r="E59" s="6" t="n"/>
      <c r="F59" s="6" t="n"/>
      <c r="G59" s="6" t="n"/>
      <c r="H59" s="7" t="n"/>
      <c r="I59" s="7" t="n"/>
      <c r="J59" s="8">
        <f>IF(OR(H59="",I59=""),"",IFERROR(I59-H59,""))</f>
        <v/>
      </c>
      <c r="K59" s="9" t="n"/>
      <c r="L59" s="10" t="n"/>
      <c r="M59" s="11">
        <f>IF(OR(K59="",L59=""),"",IFERROR(K59*L59,""))</f>
        <v/>
      </c>
      <c r="N59" s="12">
        <f>IF(OR(J59="",K59=""),"",IFERROR(J59/K59,""))</f>
        <v/>
      </c>
      <c r="O59" s="12">
        <f>IF(C59="","",IFERROR(VLOOKUP(C59,'Veiculos'!$A$5:$E$104,5,FALSE),""))</f>
        <v/>
      </c>
      <c r="P59" s="40">
        <f>IF(OR(N59="",O59=""),"",IFERROR((N59-O59)/O59,""))</f>
        <v/>
      </c>
      <c r="Q59" s="14">
        <f>IF(OR(N59="",O59=""),"",IF(N59&gt;=O59,"Dentro da meta",IF(N59&gt;=O59*0.9,"Atenção","Abaixo da meta")))</f>
        <v/>
      </c>
      <c r="R59" s="6" t="n"/>
      <c r="S59" s="6" t="n"/>
    </row>
    <row r="60">
      <c r="A60" s="4" t="n"/>
      <c r="B60" s="39" t="n"/>
      <c r="C60" s="6" t="n"/>
      <c r="D60" s="6" t="n"/>
      <c r="E60" s="6" t="n"/>
      <c r="F60" s="6" t="n"/>
      <c r="G60" s="6" t="n"/>
      <c r="H60" s="7" t="n"/>
      <c r="I60" s="7" t="n"/>
      <c r="J60" s="8">
        <f>IF(OR(H60="",I60=""),"",IFERROR(I60-H60,""))</f>
        <v/>
      </c>
      <c r="K60" s="9" t="n"/>
      <c r="L60" s="10" t="n"/>
      <c r="M60" s="11">
        <f>IF(OR(K60="",L60=""),"",IFERROR(K60*L60,""))</f>
        <v/>
      </c>
      <c r="N60" s="12">
        <f>IF(OR(J60="",K60=""),"",IFERROR(J60/K60,""))</f>
        <v/>
      </c>
      <c r="O60" s="12">
        <f>IF(C60="","",IFERROR(VLOOKUP(C60,'Veiculos'!$A$5:$E$104,5,FALSE),""))</f>
        <v/>
      </c>
      <c r="P60" s="40">
        <f>IF(OR(N60="",O60=""),"",IFERROR((N60-O60)/O60,""))</f>
        <v/>
      </c>
      <c r="Q60" s="14">
        <f>IF(OR(N60="",O60=""),"",IF(N60&gt;=O60,"Dentro da meta",IF(N60&gt;=O60*0.9,"Atenção","Abaixo da meta")))</f>
        <v/>
      </c>
      <c r="R60" s="6" t="n"/>
      <c r="S60" s="6" t="n"/>
    </row>
    <row r="61">
      <c r="A61" s="4" t="n"/>
      <c r="B61" s="39" t="n"/>
      <c r="C61" s="6" t="n"/>
      <c r="D61" s="6" t="n"/>
      <c r="E61" s="6" t="n"/>
      <c r="F61" s="6" t="n"/>
      <c r="G61" s="6" t="n"/>
      <c r="H61" s="7" t="n"/>
      <c r="I61" s="7" t="n"/>
      <c r="J61" s="8">
        <f>IF(OR(H61="",I61=""),"",IFERROR(I61-H61,""))</f>
        <v/>
      </c>
      <c r="K61" s="9" t="n"/>
      <c r="L61" s="10" t="n"/>
      <c r="M61" s="11">
        <f>IF(OR(K61="",L61=""),"",IFERROR(K61*L61,""))</f>
        <v/>
      </c>
      <c r="N61" s="12">
        <f>IF(OR(J61="",K61=""),"",IFERROR(J61/K61,""))</f>
        <v/>
      </c>
      <c r="O61" s="12">
        <f>IF(C61="","",IFERROR(VLOOKUP(C61,'Veiculos'!$A$5:$E$104,5,FALSE),""))</f>
        <v/>
      </c>
      <c r="P61" s="40">
        <f>IF(OR(N61="",O61=""),"",IFERROR((N61-O61)/O61,""))</f>
        <v/>
      </c>
      <c r="Q61" s="14">
        <f>IF(OR(N61="",O61=""),"",IF(N61&gt;=O61,"Dentro da meta",IF(N61&gt;=O61*0.9,"Atenção","Abaixo da meta")))</f>
        <v/>
      </c>
      <c r="R61" s="6" t="n"/>
      <c r="S61" s="6" t="n"/>
    </row>
    <row r="62">
      <c r="A62" s="4" t="n"/>
      <c r="B62" s="39" t="n"/>
      <c r="C62" s="6" t="n"/>
      <c r="D62" s="6" t="n"/>
      <c r="E62" s="6" t="n"/>
      <c r="F62" s="6" t="n"/>
      <c r="G62" s="6" t="n"/>
      <c r="H62" s="7" t="n"/>
      <c r="I62" s="7" t="n"/>
      <c r="J62" s="8">
        <f>IF(OR(H62="",I62=""),"",IFERROR(I62-H62,""))</f>
        <v/>
      </c>
      <c r="K62" s="9" t="n"/>
      <c r="L62" s="10" t="n"/>
      <c r="M62" s="11">
        <f>IF(OR(K62="",L62=""),"",IFERROR(K62*L62,""))</f>
        <v/>
      </c>
      <c r="N62" s="12">
        <f>IF(OR(J62="",K62=""),"",IFERROR(J62/K62,""))</f>
        <v/>
      </c>
      <c r="O62" s="12">
        <f>IF(C62="","",IFERROR(VLOOKUP(C62,'Veiculos'!$A$5:$E$104,5,FALSE),""))</f>
        <v/>
      </c>
      <c r="P62" s="40">
        <f>IF(OR(N62="",O62=""),"",IFERROR((N62-O62)/O62,""))</f>
        <v/>
      </c>
      <c r="Q62" s="14">
        <f>IF(OR(N62="",O62=""),"",IF(N62&gt;=O62,"Dentro da meta",IF(N62&gt;=O62*0.9,"Atenção","Abaixo da meta")))</f>
        <v/>
      </c>
      <c r="R62" s="6" t="n"/>
      <c r="S62" s="6" t="n"/>
    </row>
    <row r="63">
      <c r="A63" s="4" t="n"/>
      <c r="B63" s="39" t="n"/>
      <c r="C63" s="6" t="n"/>
      <c r="D63" s="6" t="n"/>
      <c r="E63" s="6" t="n"/>
      <c r="F63" s="6" t="n"/>
      <c r="G63" s="6" t="n"/>
      <c r="H63" s="7" t="n"/>
      <c r="I63" s="7" t="n"/>
      <c r="J63" s="8">
        <f>IF(OR(H63="",I63=""),"",IFERROR(I63-H63,""))</f>
        <v/>
      </c>
      <c r="K63" s="9" t="n"/>
      <c r="L63" s="10" t="n"/>
      <c r="M63" s="11">
        <f>IF(OR(K63="",L63=""),"",IFERROR(K63*L63,""))</f>
        <v/>
      </c>
      <c r="N63" s="12">
        <f>IF(OR(J63="",K63=""),"",IFERROR(J63/K63,""))</f>
        <v/>
      </c>
      <c r="O63" s="12">
        <f>IF(C63="","",IFERROR(VLOOKUP(C63,'Veiculos'!$A$5:$E$104,5,FALSE),""))</f>
        <v/>
      </c>
      <c r="P63" s="40">
        <f>IF(OR(N63="",O63=""),"",IFERROR((N63-O63)/O63,""))</f>
        <v/>
      </c>
      <c r="Q63" s="14">
        <f>IF(OR(N63="",O63=""),"",IF(N63&gt;=O63,"Dentro da meta",IF(N63&gt;=O63*0.9,"Atenção","Abaixo da meta")))</f>
        <v/>
      </c>
      <c r="R63" s="6" t="n"/>
      <c r="S63" s="6" t="n"/>
    </row>
    <row r="64">
      <c r="A64" s="4" t="n"/>
      <c r="B64" s="39" t="n"/>
      <c r="C64" s="6" t="n"/>
      <c r="D64" s="6" t="n"/>
      <c r="E64" s="6" t="n"/>
      <c r="F64" s="6" t="n"/>
      <c r="G64" s="6" t="n"/>
      <c r="H64" s="7" t="n"/>
      <c r="I64" s="7" t="n"/>
      <c r="J64" s="8">
        <f>IF(OR(H64="",I64=""),"",IFERROR(I64-H64,""))</f>
        <v/>
      </c>
      <c r="K64" s="9" t="n"/>
      <c r="L64" s="10" t="n"/>
      <c r="M64" s="11">
        <f>IF(OR(K64="",L64=""),"",IFERROR(K64*L64,""))</f>
        <v/>
      </c>
      <c r="N64" s="12">
        <f>IF(OR(J64="",K64=""),"",IFERROR(J64/K64,""))</f>
        <v/>
      </c>
      <c r="O64" s="12">
        <f>IF(C64="","",IFERROR(VLOOKUP(C64,'Veiculos'!$A$5:$E$104,5,FALSE),""))</f>
        <v/>
      </c>
      <c r="P64" s="40">
        <f>IF(OR(N64="",O64=""),"",IFERROR((N64-O64)/O64,""))</f>
        <v/>
      </c>
      <c r="Q64" s="14">
        <f>IF(OR(N64="",O64=""),"",IF(N64&gt;=O64,"Dentro da meta",IF(N64&gt;=O64*0.9,"Atenção","Abaixo da meta")))</f>
        <v/>
      </c>
      <c r="R64" s="6" t="n"/>
      <c r="S64" s="6" t="n"/>
    </row>
    <row r="65">
      <c r="A65" s="4" t="n"/>
      <c r="B65" s="39" t="n"/>
      <c r="C65" s="6" t="n"/>
      <c r="D65" s="6" t="n"/>
      <c r="E65" s="6" t="n"/>
      <c r="F65" s="6" t="n"/>
      <c r="G65" s="6" t="n"/>
      <c r="H65" s="7" t="n"/>
      <c r="I65" s="7" t="n"/>
      <c r="J65" s="8">
        <f>IF(OR(H65="",I65=""),"",IFERROR(I65-H65,""))</f>
        <v/>
      </c>
      <c r="K65" s="9" t="n"/>
      <c r="L65" s="10" t="n"/>
      <c r="M65" s="11">
        <f>IF(OR(K65="",L65=""),"",IFERROR(K65*L65,""))</f>
        <v/>
      </c>
      <c r="N65" s="12">
        <f>IF(OR(J65="",K65=""),"",IFERROR(J65/K65,""))</f>
        <v/>
      </c>
      <c r="O65" s="12">
        <f>IF(C65="","",IFERROR(VLOOKUP(C65,'Veiculos'!$A$5:$E$104,5,FALSE),""))</f>
        <v/>
      </c>
      <c r="P65" s="40">
        <f>IF(OR(N65="",O65=""),"",IFERROR((N65-O65)/O65,""))</f>
        <v/>
      </c>
      <c r="Q65" s="14">
        <f>IF(OR(N65="",O65=""),"",IF(N65&gt;=O65,"Dentro da meta",IF(N65&gt;=O65*0.9,"Atenção","Abaixo da meta")))</f>
        <v/>
      </c>
      <c r="R65" s="6" t="n"/>
      <c r="S65" s="6" t="n"/>
    </row>
    <row r="66">
      <c r="A66" s="4" t="n"/>
      <c r="B66" s="39" t="n"/>
      <c r="C66" s="6" t="n"/>
      <c r="D66" s="6" t="n"/>
      <c r="E66" s="6" t="n"/>
      <c r="F66" s="6" t="n"/>
      <c r="G66" s="6" t="n"/>
      <c r="H66" s="7" t="n"/>
      <c r="I66" s="7" t="n"/>
      <c r="J66" s="8">
        <f>IF(OR(H66="",I66=""),"",IFERROR(I66-H66,""))</f>
        <v/>
      </c>
      <c r="K66" s="9" t="n"/>
      <c r="L66" s="10" t="n"/>
      <c r="M66" s="11">
        <f>IF(OR(K66="",L66=""),"",IFERROR(K66*L66,""))</f>
        <v/>
      </c>
      <c r="N66" s="12">
        <f>IF(OR(J66="",K66=""),"",IFERROR(J66/K66,""))</f>
        <v/>
      </c>
      <c r="O66" s="12">
        <f>IF(C66="","",IFERROR(VLOOKUP(C66,'Veiculos'!$A$5:$E$104,5,FALSE),""))</f>
        <v/>
      </c>
      <c r="P66" s="40">
        <f>IF(OR(N66="",O66=""),"",IFERROR((N66-O66)/O66,""))</f>
        <v/>
      </c>
      <c r="Q66" s="14">
        <f>IF(OR(N66="",O66=""),"",IF(N66&gt;=O66,"Dentro da meta",IF(N66&gt;=O66*0.9,"Atenção","Abaixo da meta")))</f>
        <v/>
      </c>
      <c r="R66" s="6" t="n"/>
      <c r="S66" s="6" t="n"/>
    </row>
    <row r="67">
      <c r="A67" s="4" t="n"/>
      <c r="B67" s="39" t="n"/>
      <c r="C67" s="6" t="n"/>
      <c r="D67" s="6" t="n"/>
      <c r="E67" s="6" t="n"/>
      <c r="F67" s="6" t="n"/>
      <c r="G67" s="6" t="n"/>
      <c r="H67" s="7" t="n"/>
      <c r="I67" s="7" t="n"/>
      <c r="J67" s="8">
        <f>IF(OR(H67="",I67=""),"",IFERROR(I67-H67,""))</f>
        <v/>
      </c>
      <c r="K67" s="9" t="n"/>
      <c r="L67" s="10" t="n"/>
      <c r="M67" s="11">
        <f>IF(OR(K67="",L67=""),"",IFERROR(K67*L67,""))</f>
        <v/>
      </c>
      <c r="N67" s="12">
        <f>IF(OR(J67="",K67=""),"",IFERROR(J67/K67,""))</f>
        <v/>
      </c>
      <c r="O67" s="12">
        <f>IF(C67="","",IFERROR(VLOOKUP(C67,'Veiculos'!$A$5:$E$104,5,FALSE),""))</f>
        <v/>
      </c>
      <c r="P67" s="40">
        <f>IF(OR(N67="",O67=""),"",IFERROR((N67-O67)/O67,""))</f>
        <v/>
      </c>
      <c r="Q67" s="14">
        <f>IF(OR(N67="",O67=""),"",IF(N67&gt;=O67,"Dentro da meta",IF(N67&gt;=O67*0.9,"Atenção","Abaixo da meta")))</f>
        <v/>
      </c>
      <c r="R67" s="6" t="n"/>
      <c r="S67" s="6" t="n"/>
    </row>
    <row r="68">
      <c r="A68" s="4" t="n"/>
      <c r="B68" s="39" t="n"/>
      <c r="C68" s="6" t="n"/>
      <c r="D68" s="6" t="n"/>
      <c r="E68" s="6" t="n"/>
      <c r="F68" s="6" t="n"/>
      <c r="G68" s="6" t="n"/>
      <c r="H68" s="7" t="n"/>
      <c r="I68" s="7" t="n"/>
      <c r="J68" s="8">
        <f>IF(OR(H68="",I68=""),"",IFERROR(I68-H68,""))</f>
        <v/>
      </c>
      <c r="K68" s="9" t="n"/>
      <c r="L68" s="10" t="n"/>
      <c r="M68" s="11">
        <f>IF(OR(K68="",L68=""),"",IFERROR(K68*L68,""))</f>
        <v/>
      </c>
      <c r="N68" s="12">
        <f>IF(OR(J68="",K68=""),"",IFERROR(J68/K68,""))</f>
        <v/>
      </c>
      <c r="O68" s="12">
        <f>IF(C68="","",IFERROR(VLOOKUP(C68,'Veiculos'!$A$5:$E$104,5,FALSE),""))</f>
        <v/>
      </c>
      <c r="P68" s="40">
        <f>IF(OR(N68="",O68=""),"",IFERROR((N68-O68)/O68,""))</f>
        <v/>
      </c>
      <c r="Q68" s="14">
        <f>IF(OR(N68="",O68=""),"",IF(N68&gt;=O68,"Dentro da meta",IF(N68&gt;=O68*0.9,"Atenção","Abaixo da meta")))</f>
        <v/>
      </c>
      <c r="R68" s="6" t="n"/>
      <c r="S68" s="6" t="n"/>
    </row>
    <row r="69">
      <c r="A69" s="4" t="n"/>
      <c r="B69" s="39" t="n"/>
      <c r="C69" s="6" t="n"/>
      <c r="D69" s="6" t="n"/>
      <c r="E69" s="6" t="n"/>
      <c r="F69" s="6" t="n"/>
      <c r="G69" s="6" t="n"/>
      <c r="H69" s="7" t="n"/>
      <c r="I69" s="7" t="n"/>
      <c r="J69" s="8">
        <f>IF(OR(H69="",I69=""),"",IFERROR(I69-H69,""))</f>
        <v/>
      </c>
      <c r="K69" s="9" t="n"/>
      <c r="L69" s="10" t="n"/>
      <c r="M69" s="11">
        <f>IF(OR(K69="",L69=""),"",IFERROR(K69*L69,""))</f>
        <v/>
      </c>
      <c r="N69" s="12">
        <f>IF(OR(J69="",K69=""),"",IFERROR(J69/K69,""))</f>
        <v/>
      </c>
      <c r="O69" s="12">
        <f>IF(C69="","",IFERROR(VLOOKUP(C69,'Veiculos'!$A$5:$E$104,5,FALSE),""))</f>
        <v/>
      </c>
      <c r="P69" s="40">
        <f>IF(OR(N69="",O69=""),"",IFERROR((N69-O69)/O69,""))</f>
        <v/>
      </c>
      <c r="Q69" s="14">
        <f>IF(OR(N69="",O69=""),"",IF(N69&gt;=O69,"Dentro da meta",IF(N69&gt;=O69*0.9,"Atenção","Abaixo da meta")))</f>
        <v/>
      </c>
      <c r="R69" s="6" t="n"/>
      <c r="S69" s="6" t="n"/>
    </row>
    <row r="70">
      <c r="A70" s="4" t="n"/>
      <c r="B70" s="39" t="n"/>
      <c r="C70" s="6" t="n"/>
      <c r="D70" s="6" t="n"/>
      <c r="E70" s="6" t="n"/>
      <c r="F70" s="6" t="n"/>
      <c r="G70" s="6" t="n"/>
      <c r="H70" s="7" t="n"/>
      <c r="I70" s="7" t="n"/>
      <c r="J70" s="8">
        <f>IF(OR(H70="",I70=""),"",IFERROR(I70-H70,""))</f>
        <v/>
      </c>
      <c r="K70" s="9" t="n"/>
      <c r="L70" s="10" t="n"/>
      <c r="M70" s="11">
        <f>IF(OR(K70="",L70=""),"",IFERROR(K70*L70,""))</f>
        <v/>
      </c>
      <c r="N70" s="12">
        <f>IF(OR(J70="",K70=""),"",IFERROR(J70/K70,""))</f>
        <v/>
      </c>
      <c r="O70" s="12">
        <f>IF(C70="","",IFERROR(VLOOKUP(C70,'Veiculos'!$A$5:$E$104,5,FALSE),""))</f>
        <v/>
      </c>
      <c r="P70" s="40">
        <f>IF(OR(N70="",O70=""),"",IFERROR((N70-O70)/O70,""))</f>
        <v/>
      </c>
      <c r="Q70" s="14">
        <f>IF(OR(N70="",O70=""),"",IF(N70&gt;=O70,"Dentro da meta",IF(N70&gt;=O70*0.9,"Atenção","Abaixo da meta")))</f>
        <v/>
      </c>
      <c r="R70" s="6" t="n"/>
      <c r="S70" s="6" t="n"/>
    </row>
    <row r="71">
      <c r="A71" s="4" t="n"/>
      <c r="B71" s="39" t="n"/>
      <c r="C71" s="6" t="n"/>
      <c r="D71" s="6" t="n"/>
      <c r="E71" s="6" t="n"/>
      <c r="F71" s="6" t="n"/>
      <c r="G71" s="6" t="n"/>
      <c r="H71" s="7" t="n"/>
      <c r="I71" s="7" t="n"/>
      <c r="J71" s="8">
        <f>IF(OR(H71="",I71=""),"",IFERROR(I71-H71,""))</f>
        <v/>
      </c>
      <c r="K71" s="9" t="n"/>
      <c r="L71" s="10" t="n"/>
      <c r="M71" s="11">
        <f>IF(OR(K71="",L71=""),"",IFERROR(K71*L71,""))</f>
        <v/>
      </c>
      <c r="N71" s="12">
        <f>IF(OR(J71="",K71=""),"",IFERROR(J71/K71,""))</f>
        <v/>
      </c>
      <c r="O71" s="12">
        <f>IF(C71="","",IFERROR(VLOOKUP(C71,'Veiculos'!$A$5:$E$104,5,FALSE),""))</f>
        <v/>
      </c>
      <c r="P71" s="40">
        <f>IF(OR(N71="",O71=""),"",IFERROR((N71-O71)/O71,""))</f>
        <v/>
      </c>
      <c r="Q71" s="14">
        <f>IF(OR(N71="",O71=""),"",IF(N71&gt;=O71,"Dentro da meta",IF(N71&gt;=O71*0.9,"Atenção","Abaixo da meta")))</f>
        <v/>
      </c>
      <c r="R71" s="6" t="n"/>
      <c r="S71" s="6" t="n"/>
    </row>
    <row r="72">
      <c r="A72" s="4" t="n"/>
      <c r="B72" s="39" t="n"/>
      <c r="C72" s="6" t="n"/>
      <c r="D72" s="6" t="n"/>
      <c r="E72" s="6" t="n"/>
      <c r="F72" s="6" t="n"/>
      <c r="G72" s="6" t="n"/>
      <c r="H72" s="7" t="n"/>
      <c r="I72" s="7" t="n"/>
      <c r="J72" s="8">
        <f>IF(OR(H72="",I72=""),"",IFERROR(I72-H72,""))</f>
        <v/>
      </c>
      <c r="K72" s="9" t="n"/>
      <c r="L72" s="10" t="n"/>
      <c r="M72" s="11">
        <f>IF(OR(K72="",L72=""),"",IFERROR(K72*L72,""))</f>
        <v/>
      </c>
      <c r="N72" s="12">
        <f>IF(OR(J72="",K72=""),"",IFERROR(J72/K72,""))</f>
        <v/>
      </c>
      <c r="O72" s="12">
        <f>IF(C72="","",IFERROR(VLOOKUP(C72,'Veiculos'!$A$5:$E$104,5,FALSE),""))</f>
        <v/>
      </c>
      <c r="P72" s="40">
        <f>IF(OR(N72="",O72=""),"",IFERROR((N72-O72)/O72,""))</f>
        <v/>
      </c>
      <c r="Q72" s="14">
        <f>IF(OR(N72="",O72=""),"",IF(N72&gt;=O72,"Dentro da meta",IF(N72&gt;=O72*0.9,"Atenção","Abaixo da meta")))</f>
        <v/>
      </c>
      <c r="R72" s="6" t="n"/>
      <c r="S72" s="6" t="n"/>
    </row>
    <row r="73">
      <c r="A73" s="4" t="n"/>
      <c r="B73" s="39" t="n"/>
      <c r="C73" s="6" t="n"/>
      <c r="D73" s="6" t="n"/>
      <c r="E73" s="6" t="n"/>
      <c r="F73" s="6" t="n"/>
      <c r="G73" s="6" t="n"/>
      <c r="H73" s="7" t="n"/>
      <c r="I73" s="7" t="n"/>
      <c r="J73" s="8">
        <f>IF(OR(H73="",I73=""),"",IFERROR(I73-H73,""))</f>
        <v/>
      </c>
      <c r="K73" s="9" t="n"/>
      <c r="L73" s="10" t="n"/>
      <c r="M73" s="11">
        <f>IF(OR(K73="",L73=""),"",IFERROR(K73*L73,""))</f>
        <v/>
      </c>
      <c r="N73" s="12">
        <f>IF(OR(J73="",K73=""),"",IFERROR(J73/K73,""))</f>
        <v/>
      </c>
      <c r="O73" s="12">
        <f>IF(C73="","",IFERROR(VLOOKUP(C73,'Veiculos'!$A$5:$E$104,5,FALSE),""))</f>
        <v/>
      </c>
      <c r="P73" s="40">
        <f>IF(OR(N73="",O73=""),"",IFERROR((N73-O73)/O73,""))</f>
        <v/>
      </c>
      <c r="Q73" s="14">
        <f>IF(OR(N73="",O73=""),"",IF(N73&gt;=O73,"Dentro da meta",IF(N73&gt;=O73*0.9,"Atenção","Abaixo da meta")))</f>
        <v/>
      </c>
      <c r="R73" s="6" t="n"/>
      <c r="S73" s="6" t="n"/>
    </row>
    <row r="74">
      <c r="A74" s="4" t="n"/>
      <c r="B74" s="39" t="n"/>
      <c r="C74" s="6" t="n"/>
      <c r="D74" s="6" t="n"/>
      <c r="E74" s="6" t="n"/>
      <c r="F74" s="6" t="n"/>
      <c r="G74" s="6" t="n"/>
      <c r="H74" s="7" t="n"/>
      <c r="I74" s="7" t="n"/>
      <c r="J74" s="8">
        <f>IF(OR(H74="",I74=""),"",IFERROR(I74-H74,""))</f>
        <v/>
      </c>
      <c r="K74" s="9" t="n"/>
      <c r="L74" s="10" t="n"/>
      <c r="M74" s="11">
        <f>IF(OR(K74="",L74=""),"",IFERROR(K74*L74,""))</f>
        <v/>
      </c>
      <c r="N74" s="12">
        <f>IF(OR(J74="",K74=""),"",IFERROR(J74/K74,""))</f>
        <v/>
      </c>
      <c r="O74" s="12">
        <f>IF(C74="","",IFERROR(VLOOKUP(C74,'Veiculos'!$A$5:$E$104,5,FALSE),""))</f>
        <v/>
      </c>
      <c r="P74" s="40">
        <f>IF(OR(N74="",O74=""),"",IFERROR((N74-O74)/O74,""))</f>
        <v/>
      </c>
      <c r="Q74" s="14">
        <f>IF(OR(N74="",O74=""),"",IF(N74&gt;=O74,"Dentro da meta",IF(N74&gt;=O74*0.9,"Atenção","Abaixo da meta")))</f>
        <v/>
      </c>
      <c r="R74" s="6" t="n"/>
      <c r="S74" s="6" t="n"/>
    </row>
    <row r="75">
      <c r="A75" s="4" t="n"/>
      <c r="B75" s="39" t="n"/>
      <c r="C75" s="6" t="n"/>
      <c r="D75" s="6" t="n"/>
      <c r="E75" s="6" t="n"/>
      <c r="F75" s="6" t="n"/>
      <c r="G75" s="6" t="n"/>
      <c r="H75" s="7" t="n"/>
      <c r="I75" s="7" t="n"/>
      <c r="J75" s="8">
        <f>IF(OR(H75="",I75=""),"",IFERROR(I75-H75,""))</f>
        <v/>
      </c>
      <c r="K75" s="9" t="n"/>
      <c r="L75" s="10" t="n"/>
      <c r="M75" s="11">
        <f>IF(OR(K75="",L75=""),"",IFERROR(K75*L75,""))</f>
        <v/>
      </c>
      <c r="N75" s="12">
        <f>IF(OR(J75="",K75=""),"",IFERROR(J75/K75,""))</f>
        <v/>
      </c>
      <c r="O75" s="12">
        <f>IF(C75="","",IFERROR(VLOOKUP(C75,'Veiculos'!$A$5:$E$104,5,FALSE),""))</f>
        <v/>
      </c>
      <c r="P75" s="40">
        <f>IF(OR(N75="",O75=""),"",IFERROR((N75-O75)/O75,""))</f>
        <v/>
      </c>
      <c r="Q75" s="14">
        <f>IF(OR(N75="",O75=""),"",IF(N75&gt;=O75,"Dentro da meta",IF(N75&gt;=O75*0.9,"Atenção","Abaixo da meta")))</f>
        <v/>
      </c>
      <c r="R75" s="6" t="n"/>
      <c r="S75" s="6" t="n"/>
    </row>
    <row r="76">
      <c r="A76" s="4" t="n"/>
      <c r="B76" s="39" t="n"/>
      <c r="C76" s="6" t="n"/>
      <c r="D76" s="6" t="n"/>
      <c r="E76" s="6" t="n"/>
      <c r="F76" s="6" t="n"/>
      <c r="G76" s="6" t="n"/>
      <c r="H76" s="7" t="n"/>
      <c r="I76" s="7" t="n"/>
      <c r="J76" s="8">
        <f>IF(OR(H76="",I76=""),"",IFERROR(I76-H76,""))</f>
        <v/>
      </c>
      <c r="K76" s="9" t="n"/>
      <c r="L76" s="10" t="n"/>
      <c r="M76" s="11">
        <f>IF(OR(K76="",L76=""),"",IFERROR(K76*L76,""))</f>
        <v/>
      </c>
      <c r="N76" s="12">
        <f>IF(OR(J76="",K76=""),"",IFERROR(J76/K76,""))</f>
        <v/>
      </c>
      <c r="O76" s="12">
        <f>IF(C76="","",IFERROR(VLOOKUP(C76,'Veiculos'!$A$5:$E$104,5,FALSE),""))</f>
        <v/>
      </c>
      <c r="P76" s="40">
        <f>IF(OR(N76="",O76=""),"",IFERROR((N76-O76)/O76,""))</f>
        <v/>
      </c>
      <c r="Q76" s="14">
        <f>IF(OR(N76="",O76=""),"",IF(N76&gt;=O76,"Dentro da meta",IF(N76&gt;=O76*0.9,"Atenção","Abaixo da meta")))</f>
        <v/>
      </c>
      <c r="R76" s="6" t="n"/>
      <c r="S76" s="6" t="n"/>
    </row>
    <row r="77">
      <c r="A77" s="4" t="n"/>
      <c r="B77" s="39" t="n"/>
      <c r="C77" s="6" t="n"/>
      <c r="D77" s="6" t="n"/>
      <c r="E77" s="6" t="n"/>
      <c r="F77" s="6" t="n"/>
      <c r="G77" s="6" t="n"/>
      <c r="H77" s="7" t="n"/>
      <c r="I77" s="7" t="n"/>
      <c r="J77" s="8">
        <f>IF(OR(H77="",I77=""),"",IFERROR(I77-H77,""))</f>
        <v/>
      </c>
      <c r="K77" s="9" t="n"/>
      <c r="L77" s="10" t="n"/>
      <c r="M77" s="11">
        <f>IF(OR(K77="",L77=""),"",IFERROR(K77*L77,""))</f>
        <v/>
      </c>
      <c r="N77" s="12">
        <f>IF(OR(J77="",K77=""),"",IFERROR(J77/K77,""))</f>
        <v/>
      </c>
      <c r="O77" s="12">
        <f>IF(C77="","",IFERROR(VLOOKUP(C77,'Veiculos'!$A$5:$E$104,5,FALSE),""))</f>
        <v/>
      </c>
      <c r="P77" s="40">
        <f>IF(OR(N77="",O77=""),"",IFERROR((N77-O77)/O77,""))</f>
        <v/>
      </c>
      <c r="Q77" s="14">
        <f>IF(OR(N77="",O77=""),"",IF(N77&gt;=O77,"Dentro da meta",IF(N77&gt;=O77*0.9,"Atenção","Abaixo da meta")))</f>
        <v/>
      </c>
      <c r="R77" s="6" t="n"/>
      <c r="S77" s="6" t="n"/>
    </row>
    <row r="78">
      <c r="A78" s="4" t="n"/>
      <c r="B78" s="39" t="n"/>
      <c r="C78" s="6" t="n"/>
      <c r="D78" s="6" t="n"/>
      <c r="E78" s="6" t="n"/>
      <c r="F78" s="6" t="n"/>
      <c r="G78" s="6" t="n"/>
      <c r="H78" s="7" t="n"/>
      <c r="I78" s="7" t="n"/>
      <c r="J78" s="8">
        <f>IF(OR(H78="",I78=""),"",IFERROR(I78-H78,""))</f>
        <v/>
      </c>
      <c r="K78" s="9" t="n"/>
      <c r="L78" s="10" t="n"/>
      <c r="M78" s="11">
        <f>IF(OR(K78="",L78=""),"",IFERROR(K78*L78,""))</f>
        <v/>
      </c>
      <c r="N78" s="12">
        <f>IF(OR(J78="",K78=""),"",IFERROR(J78/K78,""))</f>
        <v/>
      </c>
      <c r="O78" s="12">
        <f>IF(C78="","",IFERROR(VLOOKUP(C78,'Veiculos'!$A$5:$E$104,5,FALSE),""))</f>
        <v/>
      </c>
      <c r="P78" s="40">
        <f>IF(OR(N78="",O78=""),"",IFERROR((N78-O78)/O78,""))</f>
        <v/>
      </c>
      <c r="Q78" s="14">
        <f>IF(OR(N78="",O78=""),"",IF(N78&gt;=O78,"Dentro da meta",IF(N78&gt;=O78*0.9,"Atenção","Abaixo da meta")))</f>
        <v/>
      </c>
      <c r="R78" s="6" t="n"/>
      <c r="S78" s="6" t="n"/>
    </row>
    <row r="79">
      <c r="A79" s="4" t="n"/>
      <c r="B79" s="39" t="n"/>
      <c r="C79" s="6" t="n"/>
      <c r="D79" s="6" t="n"/>
      <c r="E79" s="6" t="n"/>
      <c r="F79" s="6" t="n"/>
      <c r="G79" s="6" t="n"/>
      <c r="H79" s="7" t="n"/>
      <c r="I79" s="7" t="n"/>
      <c r="J79" s="8">
        <f>IF(OR(H79="",I79=""),"",IFERROR(I79-H79,""))</f>
        <v/>
      </c>
      <c r="K79" s="9" t="n"/>
      <c r="L79" s="10" t="n"/>
      <c r="M79" s="11">
        <f>IF(OR(K79="",L79=""),"",IFERROR(K79*L79,""))</f>
        <v/>
      </c>
      <c r="N79" s="12">
        <f>IF(OR(J79="",K79=""),"",IFERROR(J79/K79,""))</f>
        <v/>
      </c>
      <c r="O79" s="12">
        <f>IF(C79="","",IFERROR(VLOOKUP(C79,'Veiculos'!$A$5:$E$104,5,FALSE),""))</f>
        <v/>
      </c>
      <c r="P79" s="40">
        <f>IF(OR(N79="",O79=""),"",IFERROR((N79-O79)/O79,""))</f>
        <v/>
      </c>
      <c r="Q79" s="14">
        <f>IF(OR(N79="",O79=""),"",IF(N79&gt;=O79,"Dentro da meta",IF(N79&gt;=O79*0.9,"Atenção","Abaixo da meta")))</f>
        <v/>
      </c>
      <c r="R79" s="6" t="n"/>
      <c r="S79" s="6" t="n"/>
    </row>
    <row r="80">
      <c r="A80" s="4" t="n"/>
      <c r="B80" s="39" t="n"/>
      <c r="C80" s="6" t="n"/>
      <c r="D80" s="6" t="n"/>
      <c r="E80" s="6" t="n"/>
      <c r="F80" s="6" t="n"/>
      <c r="G80" s="6" t="n"/>
      <c r="H80" s="7" t="n"/>
      <c r="I80" s="7" t="n"/>
      <c r="J80" s="8">
        <f>IF(OR(H80="",I80=""),"",IFERROR(I80-H80,""))</f>
        <v/>
      </c>
      <c r="K80" s="9" t="n"/>
      <c r="L80" s="10" t="n"/>
      <c r="M80" s="11">
        <f>IF(OR(K80="",L80=""),"",IFERROR(K80*L80,""))</f>
        <v/>
      </c>
      <c r="N80" s="12">
        <f>IF(OR(J80="",K80=""),"",IFERROR(J80/K80,""))</f>
        <v/>
      </c>
      <c r="O80" s="12">
        <f>IF(C80="","",IFERROR(VLOOKUP(C80,'Veiculos'!$A$5:$E$104,5,FALSE),""))</f>
        <v/>
      </c>
      <c r="P80" s="40">
        <f>IF(OR(N80="",O80=""),"",IFERROR((N80-O80)/O80,""))</f>
        <v/>
      </c>
      <c r="Q80" s="14">
        <f>IF(OR(N80="",O80=""),"",IF(N80&gt;=O80,"Dentro da meta",IF(N80&gt;=O80*0.9,"Atenção","Abaixo da meta")))</f>
        <v/>
      </c>
      <c r="R80" s="6" t="n"/>
      <c r="S80" s="6" t="n"/>
    </row>
    <row r="81">
      <c r="A81" s="4" t="n"/>
      <c r="B81" s="39" t="n"/>
      <c r="C81" s="6" t="n"/>
      <c r="D81" s="6" t="n"/>
      <c r="E81" s="6" t="n"/>
      <c r="F81" s="6" t="n"/>
      <c r="G81" s="6" t="n"/>
      <c r="H81" s="7" t="n"/>
      <c r="I81" s="7" t="n"/>
      <c r="J81" s="8">
        <f>IF(OR(H81="",I81=""),"",IFERROR(I81-H81,""))</f>
        <v/>
      </c>
      <c r="K81" s="9" t="n"/>
      <c r="L81" s="10" t="n"/>
      <c r="M81" s="11">
        <f>IF(OR(K81="",L81=""),"",IFERROR(K81*L81,""))</f>
        <v/>
      </c>
      <c r="N81" s="12">
        <f>IF(OR(J81="",K81=""),"",IFERROR(J81/K81,""))</f>
        <v/>
      </c>
      <c r="O81" s="12">
        <f>IF(C81="","",IFERROR(VLOOKUP(C81,'Veiculos'!$A$5:$E$104,5,FALSE),""))</f>
        <v/>
      </c>
      <c r="P81" s="40">
        <f>IF(OR(N81="",O81=""),"",IFERROR((N81-O81)/O81,""))</f>
        <v/>
      </c>
      <c r="Q81" s="14">
        <f>IF(OR(N81="",O81=""),"",IF(N81&gt;=O81,"Dentro da meta",IF(N81&gt;=O81*0.9,"Atenção","Abaixo da meta")))</f>
        <v/>
      </c>
      <c r="R81" s="6" t="n"/>
      <c r="S81" s="6" t="n"/>
    </row>
    <row r="82">
      <c r="A82" s="4" t="n"/>
      <c r="B82" s="39" t="n"/>
      <c r="C82" s="6" t="n"/>
      <c r="D82" s="6" t="n"/>
      <c r="E82" s="6" t="n"/>
      <c r="F82" s="6" t="n"/>
      <c r="G82" s="6" t="n"/>
      <c r="H82" s="7" t="n"/>
      <c r="I82" s="7" t="n"/>
      <c r="J82" s="8">
        <f>IF(OR(H82="",I82=""),"",IFERROR(I82-H82,""))</f>
        <v/>
      </c>
      <c r="K82" s="9" t="n"/>
      <c r="L82" s="10" t="n"/>
      <c r="M82" s="11">
        <f>IF(OR(K82="",L82=""),"",IFERROR(K82*L82,""))</f>
        <v/>
      </c>
      <c r="N82" s="12">
        <f>IF(OR(J82="",K82=""),"",IFERROR(J82/K82,""))</f>
        <v/>
      </c>
      <c r="O82" s="12">
        <f>IF(C82="","",IFERROR(VLOOKUP(C82,'Veiculos'!$A$5:$E$104,5,FALSE),""))</f>
        <v/>
      </c>
      <c r="P82" s="40">
        <f>IF(OR(N82="",O82=""),"",IFERROR((N82-O82)/O82,""))</f>
        <v/>
      </c>
      <c r="Q82" s="14">
        <f>IF(OR(N82="",O82=""),"",IF(N82&gt;=O82,"Dentro da meta",IF(N82&gt;=O82*0.9,"Atenção","Abaixo da meta")))</f>
        <v/>
      </c>
      <c r="R82" s="6" t="n"/>
      <c r="S82" s="6" t="n"/>
    </row>
    <row r="83">
      <c r="A83" s="4" t="n"/>
      <c r="B83" s="39" t="n"/>
      <c r="C83" s="6" t="n"/>
      <c r="D83" s="6" t="n"/>
      <c r="E83" s="6" t="n"/>
      <c r="F83" s="6" t="n"/>
      <c r="G83" s="6" t="n"/>
      <c r="H83" s="7" t="n"/>
      <c r="I83" s="7" t="n"/>
      <c r="J83" s="8">
        <f>IF(OR(H83="",I83=""),"",IFERROR(I83-H83,""))</f>
        <v/>
      </c>
      <c r="K83" s="9" t="n"/>
      <c r="L83" s="10" t="n"/>
      <c r="M83" s="11">
        <f>IF(OR(K83="",L83=""),"",IFERROR(K83*L83,""))</f>
        <v/>
      </c>
      <c r="N83" s="12">
        <f>IF(OR(J83="",K83=""),"",IFERROR(J83/K83,""))</f>
        <v/>
      </c>
      <c r="O83" s="12">
        <f>IF(C83="","",IFERROR(VLOOKUP(C83,'Veiculos'!$A$5:$E$104,5,FALSE),""))</f>
        <v/>
      </c>
      <c r="P83" s="40">
        <f>IF(OR(N83="",O83=""),"",IFERROR((N83-O83)/O83,""))</f>
        <v/>
      </c>
      <c r="Q83" s="14">
        <f>IF(OR(N83="",O83=""),"",IF(N83&gt;=O83,"Dentro da meta",IF(N83&gt;=O83*0.9,"Atenção","Abaixo da meta")))</f>
        <v/>
      </c>
      <c r="R83" s="6" t="n"/>
      <c r="S83" s="6" t="n"/>
    </row>
    <row r="84">
      <c r="A84" s="4" t="n"/>
      <c r="B84" s="39" t="n"/>
      <c r="C84" s="6" t="n"/>
      <c r="D84" s="6" t="n"/>
      <c r="E84" s="6" t="n"/>
      <c r="F84" s="6" t="n"/>
      <c r="G84" s="6" t="n"/>
      <c r="H84" s="7" t="n"/>
      <c r="I84" s="7" t="n"/>
      <c r="J84" s="8">
        <f>IF(OR(H84="",I84=""),"",IFERROR(I84-H84,""))</f>
        <v/>
      </c>
      <c r="K84" s="9" t="n"/>
      <c r="L84" s="10" t="n"/>
      <c r="M84" s="11">
        <f>IF(OR(K84="",L84=""),"",IFERROR(K84*L84,""))</f>
        <v/>
      </c>
      <c r="N84" s="12">
        <f>IF(OR(J84="",K84=""),"",IFERROR(J84/K84,""))</f>
        <v/>
      </c>
      <c r="O84" s="12">
        <f>IF(C84="","",IFERROR(VLOOKUP(C84,'Veiculos'!$A$5:$E$104,5,FALSE),""))</f>
        <v/>
      </c>
      <c r="P84" s="40">
        <f>IF(OR(N84="",O84=""),"",IFERROR((N84-O84)/O84,""))</f>
        <v/>
      </c>
      <c r="Q84" s="14">
        <f>IF(OR(N84="",O84=""),"",IF(N84&gt;=O84,"Dentro da meta",IF(N84&gt;=O84*0.9,"Atenção","Abaixo da meta")))</f>
        <v/>
      </c>
      <c r="R84" s="6" t="n"/>
      <c r="S84" s="6" t="n"/>
    </row>
    <row r="85">
      <c r="A85" s="4" t="n"/>
      <c r="B85" s="39" t="n"/>
      <c r="C85" s="6" t="n"/>
      <c r="D85" s="6" t="n"/>
      <c r="E85" s="6" t="n"/>
      <c r="F85" s="6" t="n"/>
      <c r="G85" s="6" t="n"/>
      <c r="H85" s="7" t="n"/>
      <c r="I85" s="7" t="n"/>
      <c r="J85" s="8">
        <f>IF(OR(H85="",I85=""),"",IFERROR(I85-H85,""))</f>
        <v/>
      </c>
      <c r="K85" s="9" t="n"/>
      <c r="L85" s="10" t="n"/>
      <c r="M85" s="11">
        <f>IF(OR(K85="",L85=""),"",IFERROR(K85*L85,""))</f>
        <v/>
      </c>
      <c r="N85" s="12">
        <f>IF(OR(J85="",K85=""),"",IFERROR(J85/K85,""))</f>
        <v/>
      </c>
      <c r="O85" s="12">
        <f>IF(C85="","",IFERROR(VLOOKUP(C85,'Veiculos'!$A$5:$E$104,5,FALSE),""))</f>
        <v/>
      </c>
      <c r="P85" s="40">
        <f>IF(OR(N85="",O85=""),"",IFERROR((N85-O85)/O85,""))</f>
        <v/>
      </c>
      <c r="Q85" s="14">
        <f>IF(OR(N85="",O85=""),"",IF(N85&gt;=O85,"Dentro da meta",IF(N85&gt;=O85*0.9,"Atenção","Abaixo da meta")))</f>
        <v/>
      </c>
      <c r="R85" s="6" t="n"/>
      <c r="S85" s="6" t="n"/>
    </row>
    <row r="86">
      <c r="A86" s="4" t="n"/>
      <c r="B86" s="39" t="n"/>
      <c r="C86" s="6" t="n"/>
      <c r="D86" s="6" t="n"/>
      <c r="E86" s="6" t="n"/>
      <c r="F86" s="6" t="n"/>
      <c r="G86" s="6" t="n"/>
      <c r="H86" s="7" t="n"/>
      <c r="I86" s="7" t="n"/>
      <c r="J86" s="8">
        <f>IF(OR(H86="",I86=""),"",IFERROR(I86-H86,""))</f>
        <v/>
      </c>
      <c r="K86" s="9" t="n"/>
      <c r="L86" s="10" t="n"/>
      <c r="M86" s="11">
        <f>IF(OR(K86="",L86=""),"",IFERROR(K86*L86,""))</f>
        <v/>
      </c>
      <c r="N86" s="12">
        <f>IF(OR(J86="",K86=""),"",IFERROR(J86/K86,""))</f>
        <v/>
      </c>
      <c r="O86" s="12">
        <f>IF(C86="","",IFERROR(VLOOKUP(C86,'Veiculos'!$A$5:$E$104,5,FALSE),""))</f>
        <v/>
      </c>
      <c r="P86" s="40">
        <f>IF(OR(N86="",O86=""),"",IFERROR((N86-O86)/O86,""))</f>
        <v/>
      </c>
      <c r="Q86" s="14">
        <f>IF(OR(N86="",O86=""),"",IF(N86&gt;=O86,"Dentro da meta",IF(N86&gt;=O86*0.9,"Atenção","Abaixo da meta")))</f>
        <v/>
      </c>
      <c r="R86" s="6" t="n"/>
      <c r="S86" s="6" t="n"/>
    </row>
    <row r="87">
      <c r="A87" s="4" t="n"/>
      <c r="B87" s="39" t="n"/>
      <c r="C87" s="6" t="n"/>
      <c r="D87" s="6" t="n"/>
      <c r="E87" s="6" t="n"/>
      <c r="F87" s="6" t="n"/>
      <c r="G87" s="6" t="n"/>
      <c r="H87" s="7" t="n"/>
      <c r="I87" s="7" t="n"/>
      <c r="J87" s="8">
        <f>IF(OR(H87="",I87=""),"",IFERROR(I87-H87,""))</f>
        <v/>
      </c>
      <c r="K87" s="9" t="n"/>
      <c r="L87" s="10" t="n"/>
      <c r="M87" s="11">
        <f>IF(OR(K87="",L87=""),"",IFERROR(K87*L87,""))</f>
        <v/>
      </c>
      <c r="N87" s="12">
        <f>IF(OR(J87="",K87=""),"",IFERROR(J87/K87,""))</f>
        <v/>
      </c>
      <c r="O87" s="12">
        <f>IF(C87="","",IFERROR(VLOOKUP(C87,'Veiculos'!$A$5:$E$104,5,FALSE),""))</f>
        <v/>
      </c>
      <c r="P87" s="40">
        <f>IF(OR(N87="",O87=""),"",IFERROR((N87-O87)/O87,""))</f>
        <v/>
      </c>
      <c r="Q87" s="14">
        <f>IF(OR(N87="",O87=""),"",IF(N87&gt;=O87,"Dentro da meta",IF(N87&gt;=O87*0.9,"Atenção","Abaixo da meta")))</f>
        <v/>
      </c>
      <c r="R87" s="6" t="n"/>
      <c r="S87" s="6" t="n"/>
    </row>
    <row r="88">
      <c r="A88" s="4" t="n"/>
      <c r="B88" s="39" t="n"/>
      <c r="C88" s="6" t="n"/>
      <c r="D88" s="6" t="n"/>
      <c r="E88" s="6" t="n"/>
      <c r="F88" s="6" t="n"/>
      <c r="G88" s="6" t="n"/>
      <c r="H88" s="7" t="n"/>
      <c r="I88" s="7" t="n"/>
      <c r="J88" s="8">
        <f>IF(OR(H88="",I88=""),"",IFERROR(I88-H88,""))</f>
        <v/>
      </c>
      <c r="K88" s="9" t="n"/>
      <c r="L88" s="10" t="n"/>
      <c r="M88" s="11">
        <f>IF(OR(K88="",L88=""),"",IFERROR(K88*L88,""))</f>
        <v/>
      </c>
      <c r="N88" s="12">
        <f>IF(OR(J88="",K88=""),"",IFERROR(J88/K88,""))</f>
        <v/>
      </c>
      <c r="O88" s="12">
        <f>IF(C88="","",IFERROR(VLOOKUP(C88,'Veiculos'!$A$5:$E$104,5,FALSE),""))</f>
        <v/>
      </c>
      <c r="P88" s="40">
        <f>IF(OR(N88="",O88=""),"",IFERROR((N88-O88)/O88,""))</f>
        <v/>
      </c>
      <c r="Q88" s="14">
        <f>IF(OR(N88="",O88=""),"",IF(N88&gt;=O88,"Dentro da meta",IF(N88&gt;=O88*0.9,"Atenção","Abaixo da meta")))</f>
        <v/>
      </c>
      <c r="R88" s="6" t="n"/>
      <c r="S88" s="6" t="n"/>
    </row>
    <row r="89">
      <c r="A89" s="4" t="n"/>
      <c r="B89" s="39" t="n"/>
      <c r="C89" s="6" t="n"/>
      <c r="D89" s="6" t="n"/>
      <c r="E89" s="6" t="n"/>
      <c r="F89" s="6" t="n"/>
      <c r="G89" s="6" t="n"/>
      <c r="H89" s="7" t="n"/>
      <c r="I89" s="7" t="n"/>
      <c r="J89" s="8">
        <f>IF(OR(H89="",I89=""),"",IFERROR(I89-H89,""))</f>
        <v/>
      </c>
      <c r="K89" s="9" t="n"/>
      <c r="L89" s="10" t="n"/>
      <c r="M89" s="11">
        <f>IF(OR(K89="",L89=""),"",IFERROR(K89*L89,""))</f>
        <v/>
      </c>
      <c r="N89" s="12">
        <f>IF(OR(J89="",K89=""),"",IFERROR(J89/K89,""))</f>
        <v/>
      </c>
      <c r="O89" s="12">
        <f>IF(C89="","",IFERROR(VLOOKUP(C89,'Veiculos'!$A$5:$E$104,5,FALSE),""))</f>
        <v/>
      </c>
      <c r="P89" s="40">
        <f>IF(OR(N89="",O89=""),"",IFERROR((N89-O89)/O89,""))</f>
        <v/>
      </c>
      <c r="Q89" s="14">
        <f>IF(OR(N89="",O89=""),"",IF(N89&gt;=O89,"Dentro da meta",IF(N89&gt;=O89*0.9,"Atenção","Abaixo da meta")))</f>
        <v/>
      </c>
      <c r="R89" s="6" t="n"/>
      <c r="S89" s="6" t="n"/>
    </row>
    <row r="90">
      <c r="A90" s="4" t="n"/>
      <c r="B90" s="39" t="n"/>
      <c r="C90" s="6" t="n"/>
      <c r="D90" s="6" t="n"/>
      <c r="E90" s="6" t="n"/>
      <c r="F90" s="6" t="n"/>
      <c r="G90" s="6" t="n"/>
      <c r="H90" s="7" t="n"/>
      <c r="I90" s="7" t="n"/>
      <c r="J90" s="8">
        <f>IF(OR(H90="",I90=""),"",IFERROR(I90-H90,""))</f>
        <v/>
      </c>
      <c r="K90" s="9" t="n"/>
      <c r="L90" s="10" t="n"/>
      <c r="M90" s="11">
        <f>IF(OR(K90="",L90=""),"",IFERROR(K90*L90,""))</f>
        <v/>
      </c>
      <c r="N90" s="12">
        <f>IF(OR(J90="",K90=""),"",IFERROR(J90/K90,""))</f>
        <v/>
      </c>
      <c r="O90" s="12">
        <f>IF(C90="","",IFERROR(VLOOKUP(C90,'Veiculos'!$A$5:$E$104,5,FALSE),""))</f>
        <v/>
      </c>
      <c r="P90" s="40">
        <f>IF(OR(N90="",O90=""),"",IFERROR((N90-O90)/O90,""))</f>
        <v/>
      </c>
      <c r="Q90" s="14">
        <f>IF(OR(N90="",O90=""),"",IF(N90&gt;=O90,"Dentro da meta",IF(N90&gt;=O90*0.9,"Atenção","Abaixo da meta")))</f>
        <v/>
      </c>
      <c r="R90" s="6" t="n"/>
      <c r="S90" s="6" t="n"/>
    </row>
    <row r="91">
      <c r="A91" s="4" t="n"/>
      <c r="B91" s="39" t="n"/>
      <c r="C91" s="6" t="n"/>
      <c r="D91" s="6" t="n"/>
      <c r="E91" s="6" t="n"/>
      <c r="F91" s="6" t="n"/>
      <c r="G91" s="6" t="n"/>
      <c r="H91" s="7" t="n"/>
      <c r="I91" s="7" t="n"/>
      <c r="J91" s="8">
        <f>IF(OR(H91="",I91=""),"",IFERROR(I91-H91,""))</f>
        <v/>
      </c>
      <c r="K91" s="9" t="n"/>
      <c r="L91" s="10" t="n"/>
      <c r="M91" s="11">
        <f>IF(OR(K91="",L91=""),"",IFERROR(K91*L91,""))</f>
        <v/>
      </c>
      <c r="N91" s="12">
        <f>IF(OR(J91="",K91=""),"",IFERROR(J91/K91,""))</f>
        <v/>
      </c>
      <c r="O91" s="12">
        <f>IF(C91="","",IFERROR(VLOOKUP(C91,'Veiculos'!$A$5:$E$104,5,FALSE),""))</f>
        <v/>
      </c>
      <c r="P91" s="40">
        <f>IF(OR(N91="",O91=""),"",IFERROR((N91-O91)/O91,""))</f>
        <v/>
      </c>
      <c r="Q91" s="14">
        <f>IF(OR(N91="",O91=""),"",IF(N91&gt;=O91,"Dentro da meta",IF(N91&gt;=O91*0.9,"Atenção","Abaixo da meta")))</f>
        <v/>
      </c>
      <c r="R91" s="6" t="n"/>
      <c r="S91" s="6" t="n"/>
    </row>
    <row r="92">
      <c r="A92" s="4" t="n"/>
      <c r="B92" s="39" t="n"/>
      <c r="C92" s="6" t="n"/>
      <c r="D92" s="6" t="n"/>
      <c r="E92" s="6" t="n"/>
      <c r="F92" s="6" t="n"/>
      <c r="G92" s="6" t="n"/>
      <c r="H92" s="7" t="n"/>
      <c r="I92" s="7" t="n"/>
      <c r="J92" s="8">
        <f>IF(OR(H92="",I92=""),"",IFERROR(I92-H92,""))</f>
        <v/>
      </c>
      <c r="K92" s="9" t="n"/>
      <c r="L92" s="10" t="n"/>
      <c r="M92" s="11">
        <f>IF(OR(K92="",L92=""),"",IFERROR(K92*L92,""))</f>
        <v/>
      </c>
      <c r="N92" s="12">
        <f>IF(OR(J92="",K92=""),"",IFERROR(J92/K92,""))</f>
        <v/>
      </c>
      <c r="O92" s="12">
        <f>IF(C92="","",IFERROR(VLOOKUP(C92,'Veiculos'!$A$5:$E$104,5,FALSE),""))</f>
        <v/>
      </c>
      <c r="P92" s="40">
        <f>IF(OR(N92="",O92=""),"",IFERROR((N92-O92)/O92,""))</f>
        <v/>
      </c>
      <c r="Q92" s="14">
        <f>IF(OR(N92="",O92=""),"",IF(N92&gt;=O92,"Dentro da meta",IF(N92&gt;=O92*0.9,"Atenção","Abaixo da meta")))</f>
        <v/>
      </c>
      <c r="R92" s="6" t="n"/>
      <c r="S92" s="6" t="n"/>
    </row>
    <row r="93">
      <c r="A93" s="4" t="n"/>
      <c r="B93" s="39" t="n"/>
      <c r="C93" s="6" t="n"/>
      <c r="D93" s="6" t="n"/>
      <c r="E93" s="6" t="n"/>
      <c r="F93" s="6" t="n"/>
      <c r="G93" s="6" t="n"/>
      <c r="H93" s="7" t="n"/>
      <c r="I93" s="7" t="n"/>
      <c r="J93" s="8">
        <f>IF(OR(H93="",I93=""),"",IFERROR(I93-H93,""))</f>
        <v/>
      </c>
      <c r="K93" s="9" t="n"/>
      <c r="L93" s="10" t="n"/>
      <c r="M93" s="11">
        <f>IF(OR(K93="",L93=""),"",IFERROR(K93*L93,""))</f>
        <v/>
      </c>
      <c r="N93" s="12">
        <f>IF(OR(J93="",K93=""),"",IFERROR(J93/K93,""))</f>
        <v/>
      </c>
      <c r="O93" s="12">
        <f>IF(C93="","",IFERROR(VLOOKUP(C93,'Veiculos'!$A$5:$E$104,5,FALSE),""))</f>
        <v/>
      </c>
      <c r="P93" s="40">
        <f>IF(OR(N93="",O93=""),"",IFERROR((N93-O93)/O93,""))</f>
        <v/>
      </c>
      <c r="Q93" s="14">
        <f>IF(OR(N93="",O93=""),"",IF(N93&gt;=O93,"Dentro da meta",IF(N93&gt;=O93*0.9,"Atenção","Abaixo da meta")))</f>
        <v/>
      </c>
      <c r="R93" s="6" t="n"/>
      <c r="S93" s="6" t="n"/>
    </row>
    <row r="94">
      <c r="A94" s="4" t="n"/>
      <c r="B94" s="39" t="n"/>
      <c r="C94" s="6" t="n"/>
      <c r="D94" s="6" t="n"/>
      <c r="E94" s="6" t="n"/>
      <c r="F94" s="6" t="n"/>
      <c r="G94" s="6" t="n"/>
      <c r="H94" s="7" t="n"/>
      <c r="I94" s="7" t="n"/>
      <c r="J94" s="8">
        <f>IF(OR(H94="",I94=""),"",IFERROR(I94-H94,""))</f>
        <v/>
      </c>
      <c r="K94" s="9" t="n"/>
      <c r="L94" s="10" t="n"/>
      <c r="M94" s="11">
        <f>IF(OR(K94="",L94=""),"",IFERROR(K94*L94,""))</f>
        <v/>
      </c>
      <c r="N94" s="12">
        <f>IF(OR(J94="",K94=""),"",IFERROR(J94/K94,""))</f>
        <v/>
      </c>
      <c r="O94" s="12">
        <f>IF(C94="","",IFERROR(VLOOKUP(C94,'Veiculos'!$A$5:$E$104,5,FALSE),""))</f>
        <v/>
      </c>
      <c r="P94" s="40">
        <f>IF(OR(N94="",O94=""),"",IFERROR((N94-O94)/O94,""))</f>
        <v/>
      </c>
      <c r="Q94" s="14">
        <f>IF(OR(N94="",O94=""),"",IF(N94&gt;=O94,"Dentro da meta",IF(N94&gt;=O94*0.9,"Atenção","Abaixo da meta")))</f>
        <v/>
      </c>
      <c r="R94" s="6" t="n"/>
      <c r="S94" s="6" t="n"/>
    </row>
    <row r="95">
      <c r="A95" s="4" t="n"/>
      <c r="B95" s="39" t="n"/>
      <c r="C95" s="6" t="n"/>
      <c r="D95" s="6" t="n"/>
      <c r="E95" s="6" t="n"/>
      <c r="F95" s="6" t="n"/>
      <c r="G95" s="6" t="n"/>
      <c r="H95" s="7" t="n"/>
      <c r="I95" s="7" t="n"/>
      <c r="J95" s="8">
        <f>IF(OR(H95="",I95=""),"",IFERROR(I95-H95,""))</f>
        <v/>
      </c>
      <c r="K95" s="9" t="n"/>
      <c r="L95" s="10" t="n"/>
      <c r="M95" s="11">
        <f>IF(OR(K95="",L95=""),"",IFERROR(K95*L95,""))</f>
        <v/>
      </c>
      <c r="N95" s="12">
        <f>IF(OR(J95="",K95=""),"",IFERROR(J95/K95,""))</f>
        <v/>
      </c>
      <c r="O95" s="12">
        <f>IF(C95="","",IFERROR(VLOOKUP(C95,'Veiculos'!$A$5:$E$104,5,FALSE),""))</f>
        <v/>
      </c>
      <c r="P95" s="40">
        <f>IF(OR(N95="",O95=""),"",IFERROR((N95-O95)/O95,""))</f>
        <v/>
      </c>
      <c r="Q95" s="14">
        <f>IF(OR(N95="",O95=""),"",IF(N95&gt;=O95,"Dentro da meta",IF(N95&gt;=O95*0.9,"Atenção","Abaixo da meta")))</f>
        <v/>
      </c>
      <c r="R95" s="6" t="n"/>
      <c r="S95" s="6" t="n"/>
    </row>
    <row r="96">
      <c r="A96" s="4" t="n"/>
      <c r="B96" s="39" t="n"/>
      <c r="C96" s="6" t="n"/>
      <c r="D96" s="6" t="n"/>
      <c r="E96" s="6" t="n"/>
      <c r="F96" s="6" t="n"/>
      <c r="G96" s="6" t="n"/>
      <c r="H96" s="7" t="n"/>
      <c r="I96" s="7" t="n"/>
      <c r="J96" s="8">
        <f>IF(OR(H96="",I96=""),"",IFERROR(I96-H96,""))</f>
        <v/>
      </c>
      <c r="K96" s="9" t="n"/>
      <c r="L96" s="10" t="n"/>
      <c r="M96" s="11">
        <f>IF(OR(K96="",L96=""),"",IFERROR(K96*L96,""))</f>
        <v/>
      </c>
      <c r="N96" s="12">
        <f>IF(OR(J96="",K96=""),"",IFERROR(J96/K96,""))</f>
        <v/>
      </c>
      <c r="O96" s="12">
        <f>IF(C96="","",IFERROR(VLOOKUP(C96,'Veiculos'!$A$5:$E$104,5,FALSE),""))</f>
        <v/>
      </c>
      <c r="P96" s="40">
        <f>IF(OR(N96="",O96=""),"",IFERROR((N96-O96)/O96,""))</f>
        <v/>
      </c>
      <c r="Q96" s="14">
        <f>IF(OR(N96="",O96=""),"",IF(N96&gt;=O96,"Dentro da meta",IF(N96&gt;=O96*0.9,"Atenção","Abaixo da meta")))</f>
        <v/>
      </c>
      <c r="R96" s="6" t="n"/>
      <c r="S96" s="6" t="n"/>
    </row>
    <row r="97">
      <c r="A97" s="4" t="n"/>
      <c r="B97" s="39" t="n"/>
      <c r="C97" s="6" t="n"/>
      <c r="D97" s="6" t="n"/>
      <c r="E97" s="6" t="n"/>
      <c r="F97" s="6" t="n"/>
      <c r="G97" s="6" t="n"/>
      <c r="H97" s="7" t="n"/>
      <c r="I97" s="7" t="n"/>
      <c r="J97" s="8">
        <f>IF(OR(H97="",I97=""),"",IFERROR(I97-H97,""))</f>
        <v/>
      </c>
      <c r="K97" s="9" t="n"/>
      <c r="L97" s="10" t="n"/>
      <c r="M97" s="11">
        <f>IF(OR(K97="",L97=""),"",IFERROR(K97*L97,""))</f>
        <v/>
      </c>
      <c r="N97" s="12">
        <f>IF(OR(J97="",K97=""),"",IFERROR(J97/K97,""))</f>
        <v/>
      </c>
      <c r="O97" s="12">
        <f>IF(C97="","",IFERROR(VLOOKUP(C97,'Veiculos'!$A$5:$E$104,5,FALSE),""))</f>
        <v/>
      </c>
      <c r="P97" s="40">
        <f>IF(OR(N97="",O97=""),"",IFERROR((N97-O97)/O97,""))</f>
        <v/>
      </c>
      <c r="Q97" s="14">
        <f>IF(OR(N97="",O97=""),"",IF(N97&gt;=O97,"Dentro da meta",IF(N97&gt;=O97*0.9,"Atenção","Abaixo da meta")))</f>
        <v/>
      </c>
      <c r="R97" s="6" t="n"/>
      <c r="S97" s="6" t="n"/>
    </row>
    <row r="98">
      <c r="A98" s="4" t="n"/>
      <c r="B98" s="39" t="n"/>
      <c r="C98" s="6" t="n"/>
      <c r="D98" s="6" t="n"/>
      <c r="E98" s="6" t="n"/>
      <c r="F98" s="6" t="n"/>
      <c r="G98" s="6" t="n"/>
      <c r="H98" s="7" t="n"/>
      <c r="I98" s="7" t="n"/>
      <c r="J98" s="8">
        <f>IF(OR(H98="",I98=""),"",IFERROR(I98-H98,""))</f>
        <v/>
      </c>
      <c r="K98" s="9" t="n"/>
      <c r="L98" s="10" t="n"/>
      <c r="M98" s="11">
        <f>IF(OR(K98="",L98=""),"",IFERROR(K98*L98,""))</f>
        <v/>
      </c>
      <c r="N98" s="12">
        <f>IF(OR(J98="",K98=""),"",IFERROR(J98/K98,""))</f>
        <v/>
      </c>
      <c r="O98" s="12">
        <f>IF(C98="","",IFERROR(VLOOKUP(C98,'Veiculos'!$A$5:$E$104,5,FALSE),""))</f>
        <v/>
      </c>
      <c r="P98" s="40">
        <f>IF(OR(N98="",O98=""),"",IFERROR((N98-O98)/O98,""))</f>
        <v/>
      </c>
      <c r="Q98" s="14">
        <f>IF(OR(N98="",O98=""),"",IF(N98&gt;=O98,"Dentro da meta",IF(N98&gt;=O98*0.9,"Atenção","Abaixo da meta")))</f>
        <v/>
      </c>
      <c r="R98" s="6" t="n"/>
      <c r="S98" s="6" t="n"/>
    </row>
    <row r="99">
      <c r="A99" s="4" t="n"/>
      <c r="B99" s="39" t="n"/>
      <c r="C99" s="6" t="n"/>
      <c r="D99" s="6" t="n"/>
      <c r="E99" s="6" t="n"/>
      <c r="F99" s="6" t="n"/>
      <c r="G99" s="6" t="n"/>
      <c r="H99" s="7" t="n"/>
      <c r="I99" s="7" t="n"/>
      <c r="J99" s="8">
        <f>IF(OR(H99="",I99=""),"",IFERROR(I99-H99,""))</f>
        <v/>
      </c>
      <c r="K99" s="9" t="n"/>
      <c r="L99" s="10" t="n"/>
      <c r="M99" s="11">
        <f>IF(OR(K99="",L99=""),"",IFERROR(K99*L99,""))</f>
        <v/>
      </c>
      <c r="N99" s="12">
        <f>IF(OR(J99="",K99=""),"",IFERROR(J99/K99,""))</f>
        <v/>
      </c>
      <c r="O99" s="12">
        <f>IF(C99="","",IFERROR(VLOOKUP(C99,'Veiculos'!$A$5:$E$104,5,FALSE),""))</f>
        <v/>
      </c>
      <c r="P99" s="40">
        <f>IF(OR(N99="",O99=""),"",IFERROR((N99-O99)/O99,""))</f>
        <v/>
      </c>
      <c r="Q99" s="14">
        <f>IF(OR(N99="",O99=""),"",IF(N99&gt;=O99,"Dentro da meta",IF(N99&gt;=O99*0.9,"Atenção","Abaixo da meta")))</f>
        <v/>
      </c>
      <c r="R99" s="6" t="n"/>
      <c r="S99" s="6" t="n"/>
    </row>
    <row r="100">
      <c r="A100" s="4" t="n"/>
      <c r="B100" s="39" t="n"/>
      <c r="C100" s="6" t="n"/>
      <c r="D100" s="6" t="n"/>
      <c r="E100" s="6" t="n"/>
      <c r="F100" s="6" t="n"/>
      <c r="G100" s="6" t="n"/>
      <c r="H100" s="7" t="n"/>
      <c r="I100" s="7" t="n"/>
      <c r="J100" s="8">
        <f>IF(OR(H100="",I100=""),"",IFERROR(I100-H100,""))</f>
        <v/>
      </c>
      <c r="K100" s="9" t="n"/>
      <c r="L100" s="10" t="n"/>
      <c r="M100" s="11">
        <f>IF(OR(K100="",L100=""),"",IFERROR(K100*L100,""))</f>
        <v/>
      </c>
      <c r="N100" s="12">
        <f>IF(OR(J100="",K100=""),"",IFERROR(J100/K100,""))</f>
        <v/>
      </c>
      <c r="O100" s="12">
        <f>IF(C100="","",IFERROR(VLOOKUP(C100,'Veiculos'!$A$5:$E$104,5,FALSE),""))</f>
        <v/>
      </c>
      <c r="P100" s="40">
        <f>IF(OR(N100="",O100=""),"",IFERROR((N100-O100)/O100,""))</f>
        <v/>
      </c>
      <c r="Q100" s="14">
        <f>IF(OR(N100="",O100=""),"",IF(N100&gt;=O100,"Dentro da meta",IF(N100&gt;=O100*0.9,"Atenção","Abaixo da meta")))</f>
        <v/>
      </c>
      <c r="R100" s="6" t="n"/>
      <c r="S100" s="6" t="n"/>
    </row>
    <row r="101">
      <c r="A101" s="4" t="n"/>
      <c r="B101" s="39" t="n"/>
      <c r="C101" s="6" t="n"/>
      <c r="D101" s="6" t="n"/>
      <c r="E101" s="6" t="n"/>
      <c r="F101" s="6" t="n"/>
      <c r="G101" s="6" t="n"/>
      <c r="H101" s="7" t="n"/>
      <c r="I101" s="7" t="n"/>
      <c r="J101" s="8">
        <f>IF(OR(H101="",I101=""),"",IFERROR(I101-H101,""))</f>
        <v/>
      </c>
      <c r="K101" s="9" t="n"/>
      <c r="L101" s="10" t="n"/>
      <c r="M101" s="11">
        <f>IF(OR(K101="",L101=""),"",IFERROR(K101*L101,""))</f>
        <v/>
      </c>
      <c r="N101" s="12">
        <f>IF(OR(J101="",K101=""),"",IFERROR(J101/K101,""))</f>
        <v/>
      </c>
      <c r="O101" s="12">
        <f>IF(C101="","",IFERROR(VLOOKUP(C101,'Veiculos'!$A$5:$E$104,5,FALSE),""))</f>
        <v/>
      </c>
      <c r="P101" s="40">
        <f>IF(OR(N101="",O101=""),"",IFERROR((N101-O101)/O101,""))</f>
        <v/>
      </c>
      <c r="Q101" s="14">
        <f>IF(OR(N101="",O101=""),"",IF(N101&gt;=O101,"Dentro da meta",IF(N101&gt;=O101*0.9,"Atenção","Abaixo da meta")))</f>
        <v/>
      </c>
      <c r="R101" s="6" t="n"/>
      <c r="S101" s="6" t="n"/>
    </row>
    <row r="102">
      <c r="A102" s="4" t="n"/>
      <c r="B102" s="39" t="n"/>
      <c r="C102" s="6" t="n"/>
      <c r="D102" s="6" t="n"/>
      <c r="E102" s="6" t="n"/>
      <c r="F102" s="6" t="n"/>
      <c r="G102" s="6" t="n"/>
      <c r="H102" s="7" t="n"/>
      <c r="I102" s="7" t="n"/>
      <c r="J102" s="8">
        <f>IF(OR(H102="",I102=""),"",IFERROR(I102-H102,""))</f>
        <v/>
      </c>
      <c r="K102" s="9" t="n"/>
      <c r="L102" s="10" t="n"/>
      <c r="M102" s="11">
        <f>IF(OR(K102="",L102=""),"",IFERROR(K102*L102,""))</f>
        <v/>
      </c>
      <c r="N102" s="12">
        <f>IF(OR(J102="",K102=""),"",IFERROR(J102/K102,""))</f>
        <v/>
      </c>
      <c r="O102" s="12">
        <f>IF(C102="","",IFERROR(VLOOKUP(C102,'Veiculos'!$A$5:$E$104,5,FALSE),""))</f>
        <v/>
      </c>
      <c r="P102" s="40">
        <f>IF(OR(N102="",O102=""),"",IFERROR((N102-O102)/O102,""))</f>
        <v/>
      </c>
      <c r="Q102" s="14">
        <f>IF(OR(N102="",O102=""),"",IF(N102&gt;=O102,"Dentro da meta",IF(N102&gt;=O102*0.9,"Atenção","Abaixo da meta")))</f>
        <v/>
      </c>
      <c r="R102" s="6" t="n"/>
      <c r="S102" s="6" t="n"/>
    </row>
    <row r="103">
      <c r="A103" s="4" t="n"/>
      <c r="B103" s="39" t="n"/>
      <c r="C103" s="6" t="n"/>
      <c r="D103" s="6" t="n"/>
      <c r="E103" s="6" t="n"/>
      <c r="F103" s="6" t="n"/>
      <c r="G103" s="6" t="n"/>
      <c r="H103" s="7" t="n"/>
      <c r="I103" s="7" t="n"/>
      <c r="J103" s="8">
        <f>IF(OR(H103="",I103=""),"",IFERROR(I103-H103,""))</f>
        <v/>
      </c>
      <c r="K103" s="9" t="n"/>
      <c r="L103" s="10" t="n"/>
      <c r="M103" s="11">
        <f>IF(OR(K103="",L103=""),"",IFERROR(K103*L103,""))</f>
        <v/>
      </c>
      <c r="N103" s="12">
        <f>IF(OR(J103="",K103=""),"",IFERROR(J103/K103,""))</f>
        <v/>
      </c>
      <c r="O103" s="12">
        <f>IF(C103="","",IFERROR(VLOOKUP(C103,'Veiculos'!$A$5:$E$104,5,FALSE),""))</f>
        <v/>
      </c>
      <c r="P103" s="40">
        <f>IF(OR(N103="",O103=""),"",IFERROR((N103-O103)/O103,""))</f>
        <v/>
      </c>
      <c r="Q103" s="14">
        <f>IF(OR(N103="",O103=""),"",IF(N103&gt;=O103,"Dentro da meta",IF(N103&gt;=O103*0.9,"Atenção","Abaixo da meta")))</f>
        <v/>
      </c>
      <c r="R103" s="6" t="n"/>
      <c r="S103" s="6" t="n"/>
    </row>
    <row r="104">
      <c r="A104" s="4" t="n"/>
      <c r="B104" s="39" t="n"/>
      <c r="C104" s="6" t="n"/>
      <c r="D104" s="6" t="n"/>
      <c r="E104" s="6" t="n"/>
      <c r="F104" s="6" t="n"/>
      <c r="G104" s="6" t="n"/>
      <c r="H104" s="7" t="n"/>
      <c r="I104" s="7" t="n"/>
      <c r="J104" s="8">
        <f>IF(OR(H104="",I104=""),"",IFERROR(I104-H104,""))</f>
        <v/>
      </c>
      <c r="K104" s="9" t="n"/>
      <c r="L104" s="10" t="n"/>
      <c r="M104" s="11">
        <f>IF(OR(K104="",L104=""),"",IFERROR(K104*L104,""))</f>
        <v/>
      </c>
      <c r="N104" s="12">
        <f>IF(OR(J104="",K104=""),"",IFERROR(J104/K104,""))</f>
        <v/>
      </c>
      <c r="O104" s="12">
        <f>IF(C104="","",IFERROR(VLOOKUP(C104,'Veiculos'!$A$5:$E$104,5,FALSE),""))</f>
        <v/>
      </c>
      <c r="P104" s="40">
        <f>IF(OR(N104="",O104=""),"",IFERROR((N104-O104)/O104,""))</f>
        <v/>
      </c>
      <c r="Q104" s="14">
        <f>IF(OR(N104="",O104=""),"",IF(N104&gt;=O104,"Dentro da meta",IF(N104&gt;=O104*0.9,"Atenção","Abaixo da meta")))</f>
        <v/>
      </c>
      <c r="R104" s="6" t="n"/>
      <c r="S104" s="6" t="n"/>
    </row>
  </sheetData>
  <autoFilter ref="A4:S104"/>
  <mergeCells count="2">
    <mergeCell ref="A1:S1"/>
    <mergeCell ref="A2:S2"/>
  </mergeCells>
  <conditionalFormatting sqref="Q5:Q104">
    <cfRule type="expression" priority="1" dxfId="0" stopIfTrue="1">
      <formula>$Q5="Dentro da meta"</formula>
    </cfRule>
    <cfRule type="expression" priority="2" dxfId="1" stopIfTrue="1">
      <formula>$Q5="Atenção"</formula>
    </cfRule>
    <cfRule type="expression" priority="3" dxfId="2" stopIfTrue="1">
      <formula>$Q5="Abaixo da meta"</formula>
    </cfRule>
  </conditionalFormatting>
  <dataValidations count="9">
    <dataValidation sqref="B5:B104" showErrorMessage="1" showInputMessage="1" allowBlank="1" type="date" operator="between">
      <formula1>DATE(2000,1,1)</formula1>
      <formula2>DATE(2100,12,31)</formula2>
    </dataValidation>
    <dataValidation sqref="C5:C104" showErrorMessage="1" showInputMessage="1" allowBlank="1" type="list">
      <formula1>"Fiat Strada – BRA2E19,VW Saveiro – QWE7F42,Renault Master – RIO5J88,Chevrolet Onix – BHE8K31"</formula1>
    </dataValidation>
    <dataValidation sqref="D5:D104" showErrorMessage="1" showInputMessage="1" allowBlank="1" type="list">
      <formula1>"João Silva,Maria Oliveira,Pedro Santos,Ana Souza,Carlos Pereira,Juliana Costa,Rafael Almeida,Camila Ferreira,Fernanda Lima"</formula1>
    </dataValidation>
    <dataValidation sqref="E5:E104" showErrorMessage="1" showInputMessage="1" allowBlank="1" type="list">
      <formula1>"São Paulo,Campinas,Rio de Janeiro,Belo Horizonte,Curitiba,Porto Alegre,Salvador,Recife,Fortaleza"</formula1>
    </dataValidation>
    <dataValidation sqref="F5:F104" showErrorMessage="1" showInputMessage="1" allowBlank="1" type="list">
      <formula1>"Posto Avenida,Rede Brasil,Posto Carioca,Posto Minas,Posto Sul"</formula1>
    </dataValidation>
    <dataValidation sqref="G5:G104" showErrorMessage="1" showInputMessage="1" allowBlank="1" type="list">
      <formula1>"Gasolina Comum,Etanol,Diesel S10"</formula1>
    </dataValidation>
    <dataValidation sqref="H5:I104" showErrorMessage="1" showInputMessage="1" allowBlank="1" type="decimal" operator="greaterThanOrEqual">
      <formula1>0</formula1>
    </dataValidation>
    <dataValidation sqref="K5:K104" showErrorMessage="1" showInputMessage="1" allowBlank="1" type="decimal" operator="greaterThan">
      <formula1>0</formula1>
    </dataValidation>
    <dataValidation sqref="L5:L104" showErrorMessage="1" showInputMessage="1" allowBlank="1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showGridLines="0" zoomScale="85" zoomScaleNormal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0" customWidth="1" min="3" max="3"/>
    <col width="24" customWidth="1" min="4" max="4"/>
    <col width="14" customWidth="1" min="5" max="5"/>
    <col width="20" customWidth="1" min="6" max="6"/>
    <col width="16" customWidth="1" min="7" max="7"/>
  </cols>
  <sheetData>
    <row r="1" ht="28" customHeight="1">
      <c r="A1" s="1" t="inlineStr">
        <is>
          <t>Cadastro de Veículos e Metas de Consumo</t>
        </is>
      </c>
    </row>
    <row r="2">
      <c r="A2" s="2" t="inlineStr">
        <is>
          <t>Passo 2: mantenha a meta km/l atualizada. Ela é usada automaticamente no controle de abastecimentos.</t>
        </is>
      </c>
    </row>
    <row r="3"/>
    <row r="4" ht="32" customHeight="1">
      <c r="A4" s="38" t="inlineStr">
        <is>
          <t>Veículo / Placa</t>
        </is>
      </c>
      <c r="B4" s="38" t="inlineStr">
        <is>
          <t>Tipo de Veículo</t>
        </is>
      </c>
      <c r="C4" s="38" t="inlineStr">
        <is>
          <t>Combustível Principal</t>
        </is>
      </c>
      <c r="D4" s="38" t="inlineStr">
        <is>
          <t>Centro de Custo</t>
        </is>
      </c>
      <c r="E4" s="38" t="inlineStr">
        <is>
          <t>Meta km/l</t>
        </is>
      </c>
      <c r="F4" s="38" t="inlineStr">
        <is>
          <t>Responsável</t>
        </is>
      </c>
      <c r="G4" s="38" t="inlineStr">
        <is>
          <t>Situação</t>
        </is>
      </c>
    </row>
    <row r="5">
      <c r="A5" s="6" t="inlineStr">
        <is>
          <t>Fiat Strada – BRA2E19</t>
        </is>
      </c>
      <c r="B5" s="6" t="inlineStr">
        <is>
          <t>Utilitário</t>
        </is>
      </c>
      <c r="C5" s="6" t="inlineStr">
        <is>
          <t>Gasolina Comum</t>
        </is>
      </c>
      <c r="D5" s="6" t="inlineStr">
        <is>
          <t>Operações SP</t>
        </is>
      </c>
      <c r="E5" s="15" t="n">
        <v>11.5</v>
      </c>
      <c r="F5" s="6" t="inlineStr">
        <is>
          <t>João Silva</t>
        </is>
      </c>
      <c r="G5" s="6" t="inlineStr">
        <is>
          <t>Ativo</t>
        </is>
      </c>
    </row>
    <row r="6">
      <c r="A6" s="6" t="inlineStr">
        <is>
          <t>VW Saveiro – QWE7F42</t>
        </is>
      </c>
      <c r="B6" s="6" t="inlineStr">
        <is>
          <t>Utilitário</t>
        </is>
      </c>
      <c r="C6" s="6" t="inlineStr">
        <is>
          <t>Etanol</t>
        </is>
      </c>
      <c r="D6" s="6" t="inlineStr">
        <is>
          <t>Operações Campinas</t>
        </is>
      </c>
      <c r="E6" s="15" t="n">
        <v>8</v>
      </c>
      <c r="F6" s="6" t="inlineStr">
        <is>
          <t>Maria Oliveira</t>
        </is>
      </c>
      <c r="G6" s="6" t="inlineStr">
        <is>
          <t>Ativo</t>
        </is>
      </c>
    </row>
    <row r="7">
      <c r="A7" s="6" t="inlineStr">
        <is>
          <t>Renault Master – RIO5J88</t>
        </is>
      </c>
      <c r="B7" s="6" t="inlineStr">
        <is>
          <t>Furgão</t>
        </is>
      </c>
      <c r="C7" s="6" t="inlineStr">
        <is>
          <t>Diesel S10</t>
        </is>
      </c>
      <c r="D7" s="6" t="inlineStr">
        <is>
          <t>Logística</t>
        </is>
      </c>
      <c r="E7" s="15" t="n">
        <v>8.5</v>
      </c>
      <c r="F7" s="6" t="inlineStr">
        <is>
          <t>Ana Souza</t>
        </is>
      </c>
      <c r="G7" s="6" t="inlineStr">
        <is>
          <t>Ativo</t>
        </is>
      </c>
    </row>
    <row r="8">
      <c r="A8" s="6" t="inlineStr">
        <is>
          <t>Chevrolet Onix – BHE8K31</t>
        </is>
      </c>
      <c r="B8" s="6" t="inlineStr">
        <is>
          <t>Passeio</t>
        </is>
      </c>
      <c r="C8" s="6" t="inlineStr">
        <is>
          <t>Gasolina Comum</t>
        </is>
      </c>
      <c r="D8" s="6" t="inlineStr">
        <is>
          <t>Administrativo</t>
        </is>
      </c>
      <c r="E8" s="15" t="n">
        <v>12</v>
      </c>
      <c r="F8" s="6" t="inlineStr">
        <is>
          <t>Juliana Costa</t>
        </is>
      </c>
      <c r="G8" s="6" t="inlineStr">
        <is>
          <t>Ativo</t>
        </is>
      </c>
    </row>
    <row r="9">
      <c r="A9" s="6" t="n"/>
      <c r="B9" s="6" t="n"/>
      <c r="C9" s="6" t="n"/>
      <c r="D9" s="6" t="n"/>
      <c r="E9" s="15" t="n"/>
      <c r="F9" s="6" t="n"/>
      <c r="G9" s="6" t="n"/>
    </row>
    <row r="10">
      <c r="A10" s="6" t="n"/>
      <c r="B10" s="6" t="n"/>
      <c r="C10" s="6" t="n"/>
      <c r="D10" s="6" t="n"/>
      <c r="E10" s="15" t="n"/>
      <c r="F10" s="6" t="n"/>
      <c r="G10" s="6" t="n"/>
    </row>
    <row r="11">
      <c r="A11" s="6" t="n"/>
      <c r="B11" s="6" t="n"/>
      <c r="C11" s="6" t="n"/>
      <c r="D11" s="6" t="n"/>
      <c r="E11" s="15" t="n"/>
      <c r="F11" s="6" t="n"/>
      <c r="G11" s="6" t="n"/>
    </row>
    <row r="12">
      <c r="A12" s="6" t="n"/>
      <c r="B12" s="6" t="n"/>
      <c r="C12" s="6" t="n"/>
      <c r="D12" s="6" t="n"/>
      <c r="E12" s="15" t="n"/>
      <c r="F12" s="6" t="n"/>
      <c r="G12" s="6" t="n"/>
    </row>
    <row r="13">
      <c r="A13" s="6" t="n"/>
      <c r="B13" s="6" t="n"/>
      <c r="C13" s="6" t="n"/>
      <c r="D13" s="6" t="n"/>
      <c r="E13" s="15" t="n"/>
      <c r="F13" s="6" t="n"/>
      <c r="G13" s="6" t="n"/>
    </row>
    <row r="14">
      <c r="A14" s="6" t="n"/>
      <c r="B14" s="6" t="n"/>
      <c r="C14" s="6" t="n"/>
      <c r="D14" s="6" t="n"/>
      <c r="E14" s="15" t="n"/>
      <c r="F14" s="6" t="n"/>
      <c r="G14" s="6" t="n"/>
    </row>
    <row r="15">
      <c r="A15" s="6" t="n"/>
      <c r="B15" s="6" t="n"/>
      <c r="C15" s="6" t="n"/>
      <c r="D15" s="6" t="n"/>
      <c r="E15" s="15" t="n"/>
      <c r="F15" s="6" t="n"/>
      <c r="G15" s="6" t="n"/>
    </row>
    <row r="16">
      <c r="A16" s="6" t="n"/>
      <c r="B16" s="6" t="n"/>
      <c r="C16" s="6" t="n"/>
      <c r="D16" s="6" t="n"/>
      <c r="E16" s="15" t="n"/>
      <c r="F16" s="6" t="n"/>
      <c r="G16" s="6" t="n"/>
    </row>
    <row r="17">
      <c r="A17" s="6" t="n"/>
      <c r="B17" s="6" t="n"/>
      <c r="C17" s="6" t="n"/>
      <c r="D17" s="6" t="n"/>
      <c r="E17" s="15" t="n"/>
      <c r="F17" s="6" t="n"/>
      <c r="G17" s="6" t="n"/>
    </row>
    <row r="18">
      <c r="A18" s="6" t="n"/>
      <c r="B18" s="6" t="n"/>
      <c r="C18" s="6" t="n"/>
      <c r="D18" s="6" t="n"/>
      <c r="E18" s="15" t="n"/>
      <c r="F18" s="6" t="n"/>
      <c r="G18" s="6" t="n"/>
    </row>
    <row r="19">
      <c r="A19" s="6" t="n"/>
      <c r="B19" s="6" t="n"/>
      <c r="C19" s="6" t="n"/>
      <c r="D19" s="6" t="n"/>
      <c r="E19" s="15" t="n"/>
      <c r="F19" s="6" t="n"/>
      <c r="G19" s="6" t="n"/>
    </row>
    <row r="20">
      <c r="A20" s="6" t="n"/>
      <c r="B20" s="6" t="n"/>
      <c r="C20" s="6" t="n"/>
      <c r="D20" s="6" t="n"/>
      <c r="E20" s="15" t="n"/>
      <c r="F20" s="6" t="n"/>
      <c r="G20" s="6" t="n"/>
    </row>
    <row r="21">
      <c r="A21" s="6" t="n"/>
      <c r="B21" s="6" t="n"/>
      <c r="C21" s="6" t="n"/>
      <c r="D21" s="6" t="n"/>
      <c r="E21" s="15" t="n"/>
      <c r="F21" s="6" t="n"/>
      <c r="G21" s="6" t="n"/>
    </row>
    <row r="22">
      <c r="A22" s="6" t="n"/>
      <c r="B22" s="6" t="n"/>
      <c r="C22" s="6" t="n"/>
      <c r="D22" s="6" t="n"/>
      <c r="E22" s="15" t="n"/>
      <c r="F22" s="6" t="n"/>
      <c r="G22" s="6" t="n"/>
    </row>
    <row r="23">
      <c r="A23" s="6" t="n"/>
      <c r="B23" s="6" t="n"/>
      <c r="C23" s="6" t="n"/>
      <c r="D23" s="6" t="n"/>
      <c r="E23" s="15" t="n"/>
      <c r="F23" s="6" t="n"/>
      <c r="G23" s="6" t="n"/>
    </row>
    <row r="24">
      <c r="A24" s="6" t="n"/>
      <c r="B24" s="6" t="n"/>
      <c r="C24" s="6" t="n"/>
      <c r="D24" s="6" t="n"/>
      <c r="E24" s="15" t="n"/>
      <c r="F24" s="6" t="n"/>
      <c r="G24" s="6" t="n"/>
    </row>
    <row r="25">
      <c r="A25" s="6" t="n"/>
      <c r="B25" s="6" t="n"/>
      <c r="C25" s="6" t="n"/>
      <c r="D25" s="6" t="n"/>
      <c r="E25" s="15" t="n"/>
      <c r="F25" s="6" t="n"/>
      <c r="G25" s="6" t="n"/>
    </row>
    <row r="26">
      <c r="A26" s="6" t="n"/>
      <c r="B26" s="6" t="n"/>
      <c r="C26" s="6" t="n"/>
      <c r="D26" s="6" t="n"/>
      <c r="E26" s="15" t="n"/>
      <c r="F26" s="6" t="n"/>
      <c r="G26" s="6" t="n"/>
    </row>
    <row r="27">
      <c r="A27" s="6" t="n"/>
      <c r="B27" s="6" t="n"/>
      <c r="C27" s="6" t="n"/>
      <c r="D27" s="6" t="n"/>
      <c r="E27" s="15" t="n"/>
      <c r="F27" s="6" t="n"/>
      <c r="G27" s="6" t="n"/>
    </row>
    <row r="28">
      <c r="A28" s="6" t="n"/>
      <c r="B28" s="6" t="n"/>
      <c r="C28" s="6" t="n"/>
      <c r="D28" s="6" t="n"/>
      <c r="E28" s="15" t="n"/>
      <c r="F28" s="6" t="n"/>
      <c r="G28" s="6" t="n"/>
    </row>
    <row r="29">
      <c r="A29" s="6" t="n"/>
      <c r="B29" s="6" t="n"/>
      <c r="C29" s="6" t="n"/>
      <c r="D29" s="6" t="n"/>
      <c r="E29" s="15" t="n"/>
      <c r="F29" s="6" t="n"/>
      <c r="G29" s="6" t="n"/>
    </row>
    <row r="30">
      <c r="A30" s="6" t="n"/>
      <c r="B30" s="6" t="n"/>
      <c r="C30" s="6" t="n"/>
      <c r="D30" s="6" t="n"/>
      <c r="E30" s="15" t="n"/>
      <c r="F30" s="6" t="n"/>
      <c r="G30" s="6" t="n"/>
    </row>
    <row r="31">
      <c r="A31" s="6" t="n"/>
      <c r="B31" s="6" t="n"/>
      <c r="C31" s="6" t="n"/>
      <c r="D31" s="6" t="n"/>
      <c r="E31" s="15" t="n"/>
      <c r="F31" s="6" t="n"/>
      <c r="G31" s="6" t="n"/>
    </row>
    <row r="32">
      <c r="A32" s="6" t="n"/>
      <c r="B32" s="6" t="n"/>
      <c r="C32" s="6" t="n"/>
      <c r="D32" s="6" t="n"/>
      <c r="E32" s="15" t="n"/>
      <c r="F32" s="6" t="n"/>
      <c r="G32" s="6" t="n"/>
    </row>
    <row r="33">
      <c r="A33" s="6" t="n"/>
      <c r="B33" s="6" t="n"/>
      <c r="C33" s="6" t="n"/>
      <c r="D33" s="6" t="n"/>
      <c r="E33" s="15" t="n"/>
      <c r="F33" s="6" t="n"/>
      <c r="G33" s="6" t="n"/>
    </row>
    <row r="34">
      <c r="A34" s="6" t="n"/>
      <c r="B34" s="6" t="n"/>
      <c r="C34" s="6" t="n"/>
      <c r="D34" s="6" t="n"/>
      <c r="E34" s="15" t="n"/>
      <c r="F34" s="6" t="n"/>
      <c r="G34" s="6" t="n"/>
    </row>
    <row r="35">
      <c r="A35" s="6" t="n"/>
      <c r="B35" s="6" t="n"/>
      <c r="C35" s="6" t="n"/>
      <c r="D35" s="6" t="n"/>
      <c r="E35" s="15" t="n"/>
      <c r="F35" s="6" t="n"/>
      <c r="G35" s="6" t="n"/>
    </row>
    <row r="36">
      <c r="A36" s="6" t="n"/>
      <c r="B36" s="6" t="n"/>
      <c r="C36" s="6" t="n"/>
      <c r="D36" s="6" t="n"/>
      <c r="E36" s="15" t="n"/>
      <c r="F36" s="6" t="n"/>
      <c r="G36" s="6" t="n"/>
    </row>
    <row r="37">
      <c r="A37" s="6" t="n"/>
      <c r="B37" s="6" t="n"/>
      <c r="C37" s="6" t="n"/>
      <c r="D37" s="6" t="n"/>
      <c r="E37" s="15" t="n"/>
      <c r="F37" s="6" t="n"/>
      <c r="G37" s="6" t="n"/>
    </row>
    <row r="38">
      <c r="A38" s="6" t="n"/>
      <c r="B38" s="6" t="n"/>
      <c r="C38" s="6" t="n"/>
      <c r="D38" s="6" t="n"/>
      <c r="E38" s="15" t="n"/>
      <c r="F38" s="6" t="n"/>
      <c r="G38" s="6" t="n"/>
    </row>
    <row r="39">
      <c r="A39" s="6" t="n"/>
      <c r="B39" s="6" t="n"/>
      <c r="C39" s="6" t="n"/>
      <c r="D39" s="6" t="n"/>
      <c r="E39" s="15" t="n"/>
      <c r="F39" s="6" t="n"/>
      <c r="G39" s="6" t="n"/>
    </row>
    <row r="40">
      <c r="A40" s="6" t="n"/>
      <c r="B40" s="6" t="n"/>
      <c r="C40" s="6" t="n"/>
      <c r="D40" s="6" t="n"/>
      <c r="E40" s="15" t="n"/>
      <c r="F40" s="6" t="n"/>
      <c r="G40" s="6" t="n"/>
    </row>
    <row r="41">
      <c r="A41" s="6" t="n"/>
      <c r="B41" s="6" t="n"/>
      <c r="C41" s="6" t="n"/>
      <c r="D41" s="6" t="n"/>
      <c r="E41" s="15" t="n"/>
      <c r="F41" s="6" t="n"/>
      <c r="G41" s="6" t="n"/>
    </row>
    <row r="42">
      <c r="A42" s="6" t="n"/>
      <c r="B42" s="6" t="n"/>
      <c r="C42" s="6" t="n"/>
      <c r="D42" s="6" t="n"/>
      <c r="E42" s="15" t="n"/>
      <c r="F42" s="6" t="n"/>
      <c r="G42" s="6" t="n"/>
    </row>
    <row r="43">
      <c r="A43" s="6" t="n"/>
      <c r="B43" s="6" t="n"/>
      <c r="C43" s="6" t="n"/>
      <c r="D43" s="6" t="n"/>
      <c r="E43" s="15" t="n"/>
      <c r="F43" s="6" t="n"/>
      <c r="G43" s="6" t="n"/>
    </row>
    <row r="44">
      <c r="A44" s="6" t="n"/>
      <c r="B44" s="6" t="n"/>
      <c r="C44" s="6" t="n"/>
      <c r="D44" s="6" t="n"/>
      <c r="E44" s="15" t="n"/>
      <c r="F44" s="6" t="n"/>
      <c r="G44" s="6" t="n"/>
    </row>
    <row r="45">
      <c r="A45" s="6" t="n"/>
      <c r="B45" s="6" t="n"/>
      <c r="C45" s="6" t="n"/>
      <c r="D45" s="6" t="n"/>
      <c r="E45" s="15" t="n"/>
      <c r="F45" s="6" t="n"/>
      <c r="G45" s="6" t="n"/>
    </row>
    <row r="46">
      <c r="A46" s="6" t="n"/>
      <c r="B46" s="6" t="n"/>
      <c r="C46" s="6" t="n"/>
      <c r="D46" s="6" t="n"/>
      <c r="E46" s="15" t="n"/>
      <c r="F46" s="6" t="n"/>
      <c r="G46" s="6" t="n"/>
    </row>
    <row r="47">
      <c r="A47" s="6" t="n"/>
      <c r="B47" s="6" t="n"/>
      <c r="C47" s="6" t="n"/>
      <c r="D47" s="6" t="n"/>
      <c r="E47" s="15" t="n"/>
      <c r="F47" s="6" t="n"/>
      <c r="G47" s="6" t="n"/>
    </row>
    <row r="48">
      <c r="A48" s="6" t="n"/>
      <c r="B48" s="6" t="n"/>
      <c r="C48" s="6" t="n"/>
      <c r="D48" s="6" t="n"/>
      <c r="E48" s="15" t="n"/>
      <c r="F48" s="6" t="n"/>
      <c r="G48" s="6" t="n"/>
    </row>
    <row r="49">
      <c r="A49" s="6" t="n"/>
      <c r="B49" s="6" t="n"/>
      <c r="C49" s="6" t="n"/>
      <c r="D49" s="6" t="n"/>
      <c r="E49" s="15" t="n"/>
      <c r="F49" s="6" t="n"/>
      <c r="G49" s="6" t="n"/>
    </row>
    <row r="50">
      <c r="A50" s="6" t="n"/>
      <c r="B50" s="6" t="n"/>
      <c r="C50" s="6" t="n"/>
      <c r="D50" s="6" t="n"/>
      <c r="E50" s="15" t="n"/>
      <c r="F50" s="6" t="n"/>
      <c r="G50" s="6" t="n"/>
    </row>
    <row r="51">
      <c r="A51" s="6" t="n"/>
      <c r="B51" s="6" t="n"/>
      <c r="C51" s="6" t="n"/>
      <c r="D51" s="6" t="n"/>
      <c r="E51" s="15" t="n"/>
      <c r="F51" s="6" t="n"/>
      <c r="G51" s="6" t="n"/>
    </row>
    <row r="52">
      <c r="A52" s="6" t="n"/>
      <c r="B52" s="6" t="n"/>
      <c r="C52" s="6" t="n"/>
      <c r="D52" s="6" t="n"/>
      <c r="E52" s="15" t="n"/>
      <c r="F52" s="6" t="n"/>
      <c r="G52" s="6" t="n"/>
    </row>
    <row r="53">
      <c r="A53" s="6" t="n"/>
      <c r="B53" s="6" t="n"/>
      <c r="C53" s="6" t="n"/>
      <c r="D53" s="6" t="n"/>
      <c r="E53" s="15" t="n"/>
      <c r="F53" s="6" t="n"/>
      <c r="G53" s="6" t="n"/>
    </row>
    <row r="54">
      <c r="A54" s="6" t="n"/>
      <c r="B54" s="6" t="n"/>
      <c r="C54" s="6" t="n"/>
      <c r="D54" s="6" t="n"/>
      <c r="E54" s="15" t="n"/>
      <c r="F54" s="6" t="n"/>
      <c r="G54" s="6" t="n"/>
    </row>
    <row r="55">
      <c r="A55" s="6" t="n"/>
      <c r="B55" s="6" t="n"/>
      <c r="C55" s="6" t="n"/>
      <c r="D55" s="6" t="n"/>
      <c r="E55" s="15" t="n"/>
      <c r="F55" s="6" t="n"/>
      <c r="G55" s="6" t="n"/>
    </row>
    <row r="56">
      <c r="A56" s="6" t="n"/>
      <c r="B56" s="6" t="n"/>
      <c r="C56" s="6" t="n"/>
      <c r="D56" s="6" t="n"/>
      <c r="E56" s="15" t="n"/>
      <c r="F56" s="6" t="n"/>
      <c r="G56" s="6" t="n"/>
    </row>
    <row r="57">
      <c r="A57" s="6" t="n"/>
      <c r="B57" s="6" t="n"/>
      <c r="C57" s="6" t="n"/>
      <c r="D57" s="6" t="n"/>
      <c r="E57" s="15" t="n"/>
      <c r="F57" s="6" t="n"/>
      <c r="G57" s="6" t="n"/>
    </row>
    <row r="58">
      <c r="A58" s="6" t="n"/>
      <c r="B58" s="6" t="n"/>
      <c r="C58" s="6" t="n"/>
      <c r="D58" s="6" t="n"/>
      <c r="E58" s="15" t="n"/>
      <c r="F58" s="6" t="n"/>
      <c r="G58" s="6" t="n"/>
    </row>
    <row r="59">
      <c r="A59" s="6" t="n"/>
      <c r="B59" s="6" t="n"/>
      <c r="C59" s="6" t="n"/>
      <c r="D59" s="6" t="n"/>
      <c r="E59" s="15" t="n"/>
      <c r="F59" s="6" t="n"/>
      <c r="G59" s="6" t="n"/>
    </row>
    <row r="60">
      <c r="A60" s="6" t="n"/>
      <c r="B60" s="6" t="n"/>
      <c r="C60" s="6" t="n"/>
      <c r="D60" s="6" t="n"/>
      <c r="E60" s="15" t="n"/>
      <c r="F60" s="6" t="n"/>
      <c r="G60" s="6" t="n"/>
    </row>
    <row r="61">
      <c r="A61" s="6" t="n"/>
      <c r="B61" s="6" t="n"/>
      <c r="C61" s="6" t="n"/>
      <c r="D61" s="6" t="n"/>
      <c r="E61" s="15" t="n"/>
      <c r="F61" s="6" t="n"/>
      <c r="G61" s="6" t="n"/>
    </row>
    <row r="62">
      <c r="A62" s="6" t="n"/>
      <c r="B62" s="6" t="n"/>
      <c r="C62" s="6" t="n"/>
      <c r="D62" s="6" t="n"/>
      <c r="E62" s="15" t="n"/>
      <c r="F62" s="6" t="n"/>
      <c r="G62" s="6" t="n"/>
    </row>
    <row r="63">
      <c r="A63" s="6" t="n"/>
      <c r="B63" s="6" t="n"/>
      <c r="C63" s="6" t="n"/>
      <c r="D63" s="6" t="n"/>
      <c r="E63" s="15" t="n"/>
      <c r="F63" s="6" t="n"/>
      <c r="G63" s="6" t="n"/>
    </row>
    <row r="64">
      <c r="A64" s="6" t="n"/>
      <c r="B64" s="6" t="n"/>
      <c r="C64" s="6" t="n"/>
      <c r="D64" s="6" t="n"/>
      <c r="E64" s="15" t="n"/>
      <c r="F64" s="6" t="n"/>
      <c r="G64" s="6" t="n"/>
    </row>
    <row r="65">
      <c r="A65" s="6" t="n"/>
      <c r="B65" s="6" t="n"/>
      <c r="C65" s="6" t="n"/>
      <c r="D65" s="6" t="n"/>
      <c r="E65" s="15" t="n"/>
      <c r="F65" s="6" t="n"/>
      <c r="G65" s="6" t="n"/>
    </row>
    <row r="66">
      <c r="A66" s="6" t="n"/>
      <c r="B66" s="6" t="n"/>
      <c r="C66" s="6" t="n"/>
      <c r="D66" s="6" t="n"/>
      <c r="E66" s="15" t="n"/>
      <c r="F66" s="6" t="n"/>
      <c r="G66" s="6" t="n"/>
    </row>
    <row r="67">
      <c r="A67" s="6" t="n"/>
      <c r="B67" s="6" t="n"/>
      <c r="C67" s="6" t="n"/>
      <c r="D67" s="6" t="n"/>
      <c r="E67" s="15" t="n"/>
      <c r="F67" s="6" t="n"/>
      <c r="G67" s="6" t="n"/>
    </row>
    <row r="68">
      <c r="A68" s="6" t="n"/>
      <c r="B68" s="6" t="n"/>
      <c r="C68" s="6" t="n"/>
      <c r="D68" s="6" t="n"/>
      <c r="E68" s="15" t="n"/>
      <c r="F68" s="6" t="n"/>
      <c r="G68" s="6" t="n"/>
    </row>
    <row r="69">
      <c r="A69" s="6" t="n"/>
      <c r="B69" s="6" t="n"/>
      <c r="C69" s="6" t="n"/>
      <c r="D69" s="6" t="n"/>
      <c r="E69" s="15" t="n"/>
      <c r="F69" s="6" t="n"/>
      <c r="G69" s="6" t="n"/>
    </row>
    <row r="70">
      <c r="A70" s="6" t="n"/>
      <c r="B70" s="6" t="n"/>
      <c r="C70" s="6" t="n"/>
      <c r="D70" s="6" t="n"/>
      <c r="E70" s="15" t="n"/>
      <c r="F70" s="6" t="n"/>
      <c r="G70" s="6" t="n"/>
    </row>
    <row r="71">
      <c r="A71" s="6" t="n"/>
      <c r="B71" s="6" t="n"/>
      <c r="C71" s="6" t="n"/>
      <c r="D71" s="6" t="n"/>
      <c r="E71" s="15" t="n"/>
      <c r="F71" s="6" t="n"/>
      <c r="G71" s="6" t="n"/>
    </row>
    <row r="72">
      <c r="A72" s="6" t="n"/>
      <c r="B72" s="6" t="n"/>
      <c r="C72" s="6" t="n"/>
      <c r="D72" s="6" t="n"/>
      <c r="E72" s="15" t="n"/>
      <c r="F72" s="6" t="n"/>
      <c r="G72" s="6" t="n"/>
    </row>
    <row r="73">
      <c r="A73" s="6" t="n"/>
      <c r="B73" s="6" t="n"/>
      <c r="C73" s="6" t="n"/>
      <c r="D73" s="6" t="n"/>
      <c r="E73" s="15" t="n"/>
      <c r="F73" s="6" t="n"/>
      <c r="G73" s="6" t="n"/>
    </row>
    <row r="74">
      <c r="A74" s="6" t="n"/>
      <c r="B74" s="6" t="n"/>
      <c r="C74" s="6" t="n"/>
      <c r="D74" s="6" t="n"/>
      <c r="E74" s="15" t="n"/>
      <c r="F74" s="6" t="n"/>
      <c r="G74" s="6" t="n"/>
    </row>
    <row r="75">
      <c r="A75" s="6" t="n"/>
      <c r="B75" s="6" t="n"/>
      <c r="C75" s="6" t="n"/>
      <c r="D75" s="6" t="n"/>
      <c r="E75" s="15" t="n"/>
      <c r="F75" s="6" t="n"/>
      <c r="G75" s="6" t="n"/>
    </row>
    <row r="76">
      <c r="A76" s="6" t="n"/>
      <c r="B76" s="6" t="n"/>
      <c r="C76" s="6" t="n"/>
      <c r="D76" s="6" t="n"/>
      <c r="E76" s="15" t="n"/>
      <c r="F76" s="6" t="n"/>
      <c r="G76" s="6" t="n"/>
    </row>
    <row r="77">
      <c r="A77" s="6" t="n"/>
      <c r="B77" s="6" t="n"/>
      <c r="C77" s="6" t="n"/>
      <c r="D77" s="6" t="n"/>
      <c r="E77" s="15" t="n"/>
      <c r="F77" s="6" t="n"/>
      <c r="G77" s="6" t="n"/>
    </row>
    <row r="78">
      <c r="A78" s="6" t="n"/>
      <c r="B78" s="6" t="n"/>
      <c r="C78" s="6" t="n"/>
      <c r="D78" s="6" t="n"/>
      <c r="E78" s="15" t="n"/>
      <c r="F78" s="6" t="n"/>
      <c r="G78" s="6" t="n"/>
    </row>
    <row r="79">
      <c r="A79" s="6" t="n"/>
      <c r="B79" s="6" t="n"/>
      <c r="C79" s="6" t="n"/>
      <c r="D79" s="6" t="n"/>
      <c r="E79" s="15" t="n"/>
      <c r="F79" s="6" t="n"/>
      <c r="G79" s="6" t="n"/>
    </row>
    <row r="80">
      <c r="A80" s="6" t="n"/>
      <c r="B80" s="6" t="n"/>
      <c r="C80" s="6" t="n"/>
      <c r="D80" s="6" t="n"/>
      <c r="E80" s="15" t="n"/>
      <c r="F80" s="6" t="n"/>
      <c r="G80" s="6" t="n"/>
    </row>
    <row r="81">
      <c r="A81" s="6" t="n"/>
      <c r="B81" s="6" t="n"/>
      <c r="C81" s="6" t="n"/>
      <c r="D81" s="6" t="n"/>
      <c r="E81" s="15" t="n"/>
      <c r="F81" s="6" t="n"/>
      <c r="G81" s="6" t="n"/>
    </row>
    <row r="82">
      <c r="A82" s="6" t="n"/>
      <c r="B82" s="6" t="n"/>
      <c r="C82" s="6" t="n"/>
      <c r="D82" s="6" t="n"/>
      <c r="E82" s="15" t="n"/>
      <c r="F82" s="6" t="n"/>
      <c r="G82" s="6" t="n"/>
    </row>
    <row r="83">
      <c r="A83" s="6" t="n"/>
      <c r="B83" s="6" t="n"/>
      <c r="C83" s="6" t="n"/>
      <c r="D83" s="6" t="n"/>
      <c r="E83" s="15" t="n"/>
      <c r="F83" s="6" t="n"/>
      <c r="G83" s="6" t="n"/>
    </row>
    <row r="84">
      <c r="A84" s="6" t="n"/>
      <c r="B84" s="6" t="n"/>
      <c r="C84" s="6" t="n"/>
      <c r="D84" s="6" t="n"/>
      <c r="E84" s="15" t="n"/>
      <c r="F84" s="6" t="n"/>
      <c r="G84" s="6" t="n"/>
    </row>
    <row r="85">
      <c r="A85" s="6" t="n"/>
      <c r="B85" s="6" t="n"/>
      <c r="C85" s="6" t="n"/>
      <c r="D85" s="6" t="n"/>
      <c r="E85" s="15" t="n"/>
      <c r="F85" s="6" t="n"/>
      <c r="G85" s="6" t="n"/>
    </row>
    <row r="86">
      <c r="A86" s="6" t="n"/>
      <c r="B86" s="6" t="n"/>
      <c r="C86" s="6" t="n"/>
      <c r="D86" s="6" t="n"/>
      <c r="E86" s="15" t="n"/>
      <c r="F86" s="6" t="n"/>
      <c r="G86" s="6" t="n"/>
    </row>
    <row r="87">
      <c r="A87" s="6" t="n"/>
      <c r="B87" s="6" t="n"/>
      <c r="C87" s="6" t="n"/>
      <c r="D87" s="6" t="n"/>
      <c r="E87" s="15" t="n"/>
      <c r="F87" s="6" t="n"/>
      <c r="G87" s="6" t="n"/>
    </row>
    <row r="88">
      <c r="A88" s="6" t="n"/>
      <c r="B88" s="6" t="n"/>
      <c r="C88" s="6" t="n"/>
      <c r="D88" s="6" t="n"/>
      <c r="E88" s="15" t="n"/>
      <c r="F88" s="6" t="n"/>
      <c r="G88" s="6" t="n"/>
    </row>
    <row r="89">
      <c r="A89" s="6" t="n"/>
      <c r="B89" s="6" t="n"/>
      <c r="C89" s="6" t="n"/>
      <c r="D89" s="6" t="n"/>
      <c r="E89" s="15" t="n"/>
      <c r="F89" s="6" t="n"/>
      <c r="G89" s="6" t="n"/>
    </row>
    <row r="90">
      <c r="A90" s="6" t="n"/>
      <c r="B90" s="6" t="n"/>
      <c r="C90" s="6" t="n"/>
      <c r="D90" s="6" t="n"/>
      <c r="E90" s="15" t="n"/>
      <c r="F90" s="6" t="n"/>
      <c r="G90" s="6" t="n"/>
    </row>
    <row r="91">
      <c r="A91" s="6" t="n"/>
      <c r="B91" s="6" t="n"/>
      <c r="C91" s="6" t="n"/>
      <c r="D91" s="6" t="n"/>
      <c r="E91" s="15" t="n"/>
      <c r="F91" s="6" t="n"/>
      <c r="G91" s="6" t="n"/>
    </row>
    <row r="92">
      <c r="A92" s="6" t="n"/>
      <c r="B92" s="6" t="n"/>
      <c r="C92" s="6" t="n"/>
      <c r="D92" s="6" t="n"/>
      <c r="E92" s="15" t="n"/>
      <c r="F92" s="6" t="n"/>
      <c r="G92" s="6" t="n"/>
    </row>
    <row r="93">
      <c r="A93" s="6" t="n"/>
      <c r="B93" s="6" t="n"/>
      <c r="C93" s="6" t="n"/>
      <c r="D93" s="6" t="n"/>
      <c r="E93" s="15" t="n"/>
      <c r="F93" s="6" t="n"/>
      <c r="G93" s="6" t="n"/>
    </row>
    <row r="94">
      <c r="A94" s="6" t="n"/>
      <c r="B94" s="6" t="n"/>
      <c r="C94" s="6" t="n"/>
      <c r="D94" s="6" t="n"/>
      <c r="E94" s="15" t="n"/>
      <c r="F94" s="6" t="n"/>
      <c r="G94" s="6" t="n"/>
    </row>
    <row r="95">
      <c r="A95" s="6" t="n"/>
      <c r="B95" s="6" t="n"/>
      <c r="C95" s="6" t="n"/>
      <c r="D95" s="6" t="n"/>
      <c r="E95" s="15" t="n"/>
      <c r="F95" s="6" t="n"/>
      <c r="G95" s="6" t="n"/>
    </row>
    <row r="96">
      <c r="A96" s="6" t="n"/>
      <c r="B96" s="6" t="n"/>
      <c r="C96" s="6" t="n"/>
      <c r="D96" s="6" t="n"/>
      <c r="E96" s="15" t="n"/>
      <c r="F96" s="6" t="n"/>
      <c r="G96" s="6" t="n"/>
    </row>
    <row r="97">
      <c r="A97" s="6" t="n"/>
      <c r="B97" s="6" t="n"/>
      <c r="C97" s="6" t="n"/>
      <c r="D97" s="6" t="n"/>
      <c r="E97" s="15" t="n"/>
      <c r="F97" s="6" t="n"/>
      <c r="G97" s="6" t="n"/>
    </row>
    <row r="98">
      <c r="A98" s="6" t="n"/>
      <c r="B98" s="6" t="n"/>
      <c r="C98" s="6" t="n"/>
      <c r="D98" s="6" t="n"/>
      <c r="E98" s="15" t="n"/>
      <c r="F98" s="6" t="n"/>
      <c r="G98" s="6" t="n"/>
    </row>
    <row r="99">
      <c r="A99" s="6" t="n"/>
      <c r="B99" s="6" t="n"/>
      <c r="C99" s="6" t="n"/>
      <c r="D99" s="6" t="n"/>
      <c r="E99" s="15" t="n"/>
      <c r="F99" s="6" t="n"/>
      <c r="G99" s="6" t="n"/>
    </row>
    <row r="100">
      <c r="A100" s="6" t="n"/>
      <c r="B100" s="6" t="n"/>
      <c r="C100" s="6" t="n"/>
      <c r="D100" s="6" t="n"/>
      <c r="E100" s="15" t="n"/>
      <c r="F100" s="6" t="n"/>
      <c r="G100" s="6" t="n"/>
    </row>
    <row r="101">
      <c r="A101" s="6" t="n"/>
      <c r="B101" s="6" t="n"/>
      <c r="C101" s="6" t="n"/>
      <c r="D101" s="6" t="n"/>
      <c r="E101" s="15" t="n"/>
      <c r="F101" s="6" t="n"/>
      <c r="G101" s="6" t="n"/>
    </row>
    <row r="102">
      <c r="A102" s="6" t="n"/>
      <c r="B102" s="6" t="n"/>
      <c r="C102" s="6" t="n"/>
      <c r="D102" s="6" t="n"/>
      <c r="E102" s="15" t="n"/>
      <c r="F102" s="6" t="n"/>
      <c r="G102" s="6" t="n"/>
    </row>
    <row r="103">
      <c r="A103" s="6" t="n"/>
      <c r="B103" s="6" t="n"/>
      <c r="C103" s="6" t="n"/>
      <c r="D103" s="6" t="n"/>
      <c r="E103" s="15" t="n"/>
      <c r="F103" s="6" t="n"/>
      <c r="G103" s="6" t="n"/>
    </row>
    <row r="104">
      <c r="A104" s="6" t="n"/>
      <c r="B104" s="6" t="n"/>
      <c r="C104" s="6" t="n"/>
      <c r="D104" s="6" t="n"/>
      <c r="E104" s="15" t="n"/>
      <c r="F104" s="6" t="n"/>
      <c r="G104" s="6" t="n"/>
    </row>
  </sheetData>
  <autoFilter ref="A4:G104"/>
  <mergeCells count="2">
    <mergeCell ref="A1:G1"/>
    <mergeCell ref="A2:G2"/>
  </mergeCells>
  <dataValidations count="4">
    <dataValidation sqref="B5:B104" showErrorMessage="1" showInputMessage="1" allowBlank="1" type="list">
      <formula1>"Utilitário,Furgão,Passeio,Caminhão,Motocicleta"</formula1>
    </dataValidation>
    <dataValidation sqref="C5:C104" showErrorMessage="1" showInputMessage="1" allowBlank="1" type="list">
      <formula1>"Gasolina Comum,Etanol,Diesel S10,GNV,Elétrico"</formula1>
    </dataValidation>
    <dataValidation sqref="G5:G104" showErrorMessage="1" showInputMessage="1" allowBlank="1" type="list">
      <formula1>"Ativo,Em manutenção,Inativo"</formula1>
    </dataValidation>
    <dataValidation sqref="E5:E104" showErrorMessage="1" showInputMessage="1" allowBlank="1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55"/>
  <sheetViews>
    <sheetView showGridLines="0" zoomScale="90" zoomScaleNormal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2.23999999999999" customWidth="1" min="5" max="5"/>
    <col width="26.48" customWidth="1" min="6" max="6"/>
    <col width="17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17" customWidth="1" min="13" max="13"/>
    <col width="34" customWidth="1" min="14" max="14"/>
    <col width="14" customWidth="1" min="15" max="15"/>
    <col width="14" customWidth="1" min="16" max="16"/>
    <col width="14" customWidth="1" min="17" max="17"/>
  </cols>
  <sheetData>
    <row r="1" ht="28" customHeight="1">
      <c r="A1" s="41" t="inlineStr">
        <is>
          <t>Resumo Gerencial de Abastecimentos</t>
        </is>
      </c>
    </row>
    <row r="2">
      <c r="A2" s="42" t="inlineStr">
        <is>
          <t>Passo 3: acompanhe os indicadores, a análise por combustível e os gráficos da frota.</t>
        </is>
      </c>
    </row>
    <row r="3"/>
    <row r="4" ht="32" customHeight="1">
      <c r="B4" s="43" t="inlineStr">
        <is>
          <t>Total Gasto</t>
        </is>
      </c>
      <c r="D4" s="43" t="inlineStr">
        <is>
          <t>Total de Litros</t>
        </is>
      </c>
      <c r="F4" s="43" t="inlineStr">
        <is>
          <t>Distância Total Percorrida</t>
        </is>
      </c>
      <c r="H4" s="43" t="inlineStr">
        <is>
          <t>Consumo Médio da Frota</t>
        </is>
      </c>
      <c r="J4" s="43" t="inlineStr">
        <is>
          <t>Preço Médio por Litro</t>
        </is>
      </c>
      <c r="L4" s="43" t="inlineStr">
        <is>
          <t>Abastecimentos Abaixo da Meta</t>
        </is>
      </c>
      <c r="N4" s="43" t="inlineStr">
        <is>
          <t>Percentual Dentro da Meta</t>
        </is>
      </c>
    </row>
    <row r="5" ht="28" customHeight="1">
      <c r="B5" s="44">
        <f>SUM('Abastecimentos'!$M$5:$M$104)</f>
        <v/>
      </c>
      <c r="D5" s="45">
        <f>SUM('Abastecimentos'!$K$5:$K$104)</f>
        <v/>
      </c>
      <c r="F5" s="46">
        <f>SUM('Abastecimentos'!$J$5:$J$104)</f>
        <v/>
      </c>
      <c r="H5" s="47">
        <f>IFERROR(SUM('Abastecimentos'!$J$5:$J$104)/SUM('Abastecimentos'!$K$5:$K$104),0)</f>
        <v/>
      </c>
      <c r="J5" s="44">
        <f>IFERROR(AVERAGE('Abastecimentos'!$L$5:$L$104),0)</f>
        <v/>
      </c>
      <c r="L5" s="48">
        <f>COUNTIF('Abastecimentos'!$Q$5:$Q$104,"Abaixo da meta")</f>
        <v/>
      </c>
      <c r="N5" s="49">
        <f>IFERROR(COUNTIF('Abastecimentos'!$Q$5:$Q$104,"Dentro da meta")/COUNTIF('Abastecimentos'!$A$5:$A$104,"&lt;&gt;"),0)</f>
        <v/>
      </c>
    </row>
    <row r="6"/>
    <row r="7"/>
    <row r="8"/>
    <row r="9"/>
    <row r="10"/>
    <row r="11"/>
    <row r="12">
      <c r="A12" s="43" t="inlineStr">
        <is>
          <t>Análise por combustível</t>
        </is>
      </c>
      <c r="B12" s="23" t="n"/>
      <c r="C12" s="23" t="n"/>
      <c r="D12" s="23" t="n"/>
      <c r="E12" s="23" t="n"/>
      <c r="H12" s="43" t="inlineStr">
        <is>
          <t>Análise por veículo</t>
        </is>
      </c>
      <c r="I12" s="23" t="n"/>
      <c r="J12" s="23" t="n"/>
      <c r="K12" s="23" t="n"/>
      <c r="L12" s="23" t="n"/>
    </row>
    <row r="13">
      <c r="A13" s="50" t="inlineStr">
        <is>
          <t>Combustível</t>
        </is>
      </c>
      <c r="B13" s="50" t="inlineStr">
        <is>
          <t>Total de Litros</t>
        </is>
      </c>
      <c r="C13" s="50" t="inlineStr">
        <is>
          <t>Valor Total</t>
        </is>
      </c>
      <c r="D13" s="50" t="inlineStr">
        <is>
          <t>Preço Médio/Litro</t>
        </is>
      </c>
      <c r="E13" s="50" t="inlineStr">
        <is>
          <t>Quantidade de Abastecimentos</t>
        </is>
      </c>
      <c r="H13" s="50" t="inlineStr">
        <is>
          <t>Veículo / Placa</t>
        </is>
      </c>
      <c r="I13" s="50" t="inlineStr">
        <is>
          <t>Total Gasto</t>
        </is>
      </c>
      <c r="J13" s="50" t="inlineStr">
        <is>
          <t>Total de Litros</t>
        </is>
      </c>
      <c r="K13" s="50" t="inlineStr">
        <is>
          <t>Média km/l</t>
        </is>
      </c>
      <c r="L13" s="50" t="inlineStr">
        <is>
          <t>Quantidade de Abastecimentos</t>
        </is>
      </c>
    </row>
    <row r="14">
      <c r="A14" s="51" t="inlineStr">
        <is>
          <t>Gasolina Comum</t>
        </is>
      </c>
      <c r="B14" s="52">
        <f>SUMIF('Abastecimentos'!$G$5:$G$104,A14,'Abastecimentos'!$K$5:$K$104)</f>
        <v/>
      </c>
      <c r="C14" s="53">
        <f>SUMIF('Abastecimentos'!$G$5:$G$104,A14,'Abastecimentos'!$M$5:$M$104)</f>
        <v/>
      </c>
      <c r="D14" s="53">
        <f>IFERROR(AVERAGEIF('Abastecimentos'!$G$5:$G$104,A14,'Abastecimentos'!$L$5:$L$104),0)</f>
        <v/>
      </c>
      <c r="E14" s="54">
        <f>COUNTIF('Abastecimentos'!$G$5:$G$104,A14)</f>
        <v/>
      </c>
      <c r="H14" s="51" t="inlineStr">
        <is>
          <t>Fiat Strada – BRA2E19</t>
        </is>
      </c>
      <c r="I14" s="53">
        <f>SUMIF('Abastecimentos'!$C$5:$C$104,H14,'Abastecimentos'!$M$5:$M$104)</f>
        <v/>
      </c>
      <c r="J14" s="52">
        <f>SUMIF('Abastecimentos'!$C$5:$C$104,H14,'Abastecimentos'!$K$5:$K$104)</f>
        <v/>
      </c>
      <c r="K14" s="55">
        <f>IFERROR(SUMIF('Abastecimentos'!$C$5:$C$104,H14,'Abastecimentos'!$J$5:$J$104)/SUMIF('Abastecimentos'!$C$5:$C$104,H14,'Abastecimentos'!$K$5:$K$104),0)</f>
        <v/>
      </c>
      <c r="L14" s="54">
        <f>COUNTIF('Abastecimentos'!$C$5:$C$104,H14)</f>
        <v/>
      </c>
    </row>
    <row r="15">
      <c r="A15" s="56" t="inlineStr">
        <is>
          <t>Etanol</t>
        </is>
      </c>
      <c r="B15" s="57">
        <f>SUMIF('Abastecimentos'!$G$5:$G$104,A15,'Abastecimentos'!$K$5:$K$104)</f>
        <v/>
      </c>
      <c r="C15" s="58">
        <f>SUMIF('Abastecimentos'!$G$5:$G$104,A15,'Abastecimentos'!$M$5:$M$104)</f>
        <v/>
      </c>
      <c r="D15" s="58">
        <f>IFERROR(AVERAGEIF('Abastecimentos'!$G$5:$G$104,A15,'Abastecimentos'!$L$5:$L$104),0)</f>
        <v/>
      </c>
      <c r="E15" s="59">
        <f>COUNTIF('Abastecimentos'!$G$5:$G$104,A15)</f>
        <v/>
      </c>
      <c r="H15" s="56" t="inlineStr">
        <is>
          <t>VW Saveiro – QWE7F42</t>
        </is>
      </c>
      <c r="I15" s="58">
        <f>SUMIF('Abastecimentos'!$C$5:$C$104,H15,'Abastecimentos'!$M$5:$M$104)</f>
        <v/>
      </c>
      <c r="J15" s="57">
        <f>SUMIF('Abastecimentos'!$C$5:$C$104,H15,'Abastecimentos'!$K$5:$K$104)</f>
        <v/>
      </c>
      <c r="K15" s="60">
        <f>IFERROR(SUMIF('Abastecimentos'!$C$5:$C$104,H15,'Abastecimentos'!$J$5:$J$104)/SUMIF('Abastecimentos'!$C$5:$C$104,H15,'Abastecimentos'!$K$5:$K$104),0)</f>
        <v/>
      </c>
      <c r="L15" s="59">
        <f>COUNTIF('Abastecimentos'!$C$5:$C$104,H15)</f>
        <v/>
      </c>
    </row>
    <row r="16">
      <c r="A16" s="51" t="inlineStr">
        <is>
          <t>Diesel S10</t>
        </is>
      </c>
      <c r="B16" s="52">
        <f>SUMIF('Abastecimentos'!$G$5:$G$104,A16,'Abastecimentos'!$K$5:$K$104)</f>
        <v/>
      </c>
      <c r="C16" s="53">
        <f>SUMIF('Abastecimentos'!$G$5:$G$104,A16,'Abastecimentos'!$M$5:$M$104)</f>
        <v/>
      </c>
      <c r="D16" s="53">
        <f>IFERROR(AVERAGEIF('Abastecimentos'!$G$5:$G$104,A16,'Abastecimentos'!$L$5:$L$104),0)</f>
        <v/>
      </c>
      <c r="E16" s="54">
        <f>COUNTIF('Abastecimentos'!$G$5:$G$104,A16)</f>
        <v/>
      </c>
      <c r="H16" s="51" t="inlineStr">
        <is>
          <t>Renault Master – RIO5J88</t>
        </is>
      </c>
      <c r="I16" s="53">
        <f>SUMIF('Abastecimentos'!$C$5:$C$104,H16,'Abastecimentos'!$M$5:$M$104)</f>
        <v/>
      </c>
      <c r="J16" s="52">
        <f>SUMIF('Abastecimentos'!$C$5:$C$104,H16,'Abastecimentos'!$K$5:$K$104)</f>
        <v/>
      </c>
      <c r="K16" s="55">
        <f>IFERROR(SUMIF('Abastecimentos'!$C$5:$C$104,H16,'Abastecimentos'!$J$5:$J$104)/SUMIF('Abastecimentos'!$C$5:$C$104,H16,'Abastecimentos'!$K$5:$K$104),0)</f>
        <v/>
      </c>
      <c r="L16" s="54">
        <f>COUNTIF('Abastecimentos'!$C$5:$C$104,H16)</f>
        <v/>
      </c>
    </row>
    <row r="17">
      <c r="H17" s="56" t="inlineStr">
        <is>
          <t>Chevrolet Onix – BHE8K31</t>
        </is>
      </c>
      <c r="I17" s="58">
        <f>SUMIF('Abastecimentos'!$C$5:$C$104,H17,'Abastecimentos'!$M$5:$M$104)</f>
        <v/>
      </c>
      <c r="J17" s="57">
        <f>SUMIF('Abastecimentos'!$C$5:$C$104,H17,'Abastecimentos'!$K$5:$K$104)</f>
        <v/>
      </c>
      <c r="K17" s="60">
        <f>IFERROR(SUMIF('Abastecimentos'!$C$5:$C$104,H17,'Abastecimentos'!$J$5:$J$104)/SUMIF('Abastecimentos'!$C$5:$C$104,H17,'Abastecimentos'!$K$5:$K$104),0)</f>
        <v/>
      </c>
      <c r="L17" s="59">
        <f>COUNTIF('Abastecimentos'!$C$5:$C$104,H17)</f>
        <v/>
      </c>
    </row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</sheetData>
  <mergeCells count="2">
    <mergeCell ref="A1:N1"/>
    <mergeCell ref="A2:N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zoomScale="85" zoomScaleNormal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58" customWidth="1" min="2" max="2"/>
    <col width="62" customWidth="1" min="3" max="3"/>
  </cols>
  <sheetData>
    <row r="1" ht="28" customHeight="1">
      <c r="A1" s="1" t="inlineStr">
        <is>
          <t>Guia rápido do Controle de Abastecimento</t>
        </is>
      </c>
    </row>
    <row r="2" ht="24" customHeight="1">
      <c r="A2" s="2" t="inlineStr">
        <is>
          <t>Use este roteiro simples para registrar, acompanhar e melhorar o consumo da sua frota.</t>
        </is>
      </c>
    </row>
    <row r="3"/>
    <row r="4" ht="32" customHeight="1">
      <c r="A4" s="38" t="inlineStr">
        <is>
          <t>Planilha</t>
        </is>
      </c>
      <c r="B4" s="38" t="inlineStr">
        <is>
          <t>Como usar</t>
        </is>
      </c>
      <c r="C4" s="38" t="inlineStr">
        <is>
          <t>Campos principais</t>
        </is>
      </c>
    </row>
    <row r="5" ht="48" customHeight="1">
      <c r="A5" s="34" t="inlineStr">
        <is>
          <t>Abastecimentos</t>
        </is>
      </c>
      <c r="B5" s="34" t="inlineStr">
        <is>
          <t>Preencha as células amarelas a cada abastecimento. Distância, valor total, média, meta, variação e status são automáticos.</t>
        </is>
      </c>
      <c r="C5" s="34" t="inlineStr">
        <is>
          <t>Data, veículo, motorista, cidade, posto, combustível, odômetros, litros, preço, NF-e e observações.</t>
        </is>
      </c>
    </row>
    <row r="6" ht="48" customHeight="1">
      <c r="A6" s="35" t="inlineStr">
        <is>
          <t>Veiculos</t>
        </is>
      </c>
      <c r="B6" s="35" t="inlineStr">
        <is>
          <t>Cadastre ou atualize os veículos antes de lançar abastecimentos. A meta km/l desta planilha alimenta o status de consumo.</t>
        </is>
      </c>
      <c r="C6" s="35" t="inlineStr">
        <is>
          <t>Veículo / placa, tipo, combustível principal, centro de custo, meta km/l, responsável e situação.</t>
        </is>
      </c>
    </row>
    <row r="7" ht="48" customHeight="1">
      <c r="A7" s="34" t="inlineStr">
        <is>
          <t>Resumo</t>
        </is>
      </c>
      <c r="B7" s="34" t="inlineStr">
        <is>
          <t>Acompanhe os cartões, a análise por combustível, o desempenho dos veículos e os gráficos para apoiar decisões.</t>
        </is>
      </c>
      <c r="C7" s="34" t="inlineStr">
        <is>
          <t>Total gasto, litros, distância, consumo médio, preço médio, alertas e percentual dentro da meta.</t>
        </is>
      </c>
    </row>
    <row r="8" ht="48" customHeight="1">
      <c r="A8" s="35" t="inlineStr">
        <is>
          <t>Boas práticas</t>
        </is>
      </c>
      <c r="B8" s="35" t="inlineStr">
        <is>
          <t>Registre o odômetro anterior e atual corretamente e anexe o número da NF-e ou comprovante para facilitar conferências.</t>
        </is>
      </c>
      <c r="C8" s="35" t="inlineStr">
        <is>
          <t>Confira registros com status Abaixo da meta e investigue rota, carga, manutenção e modo de condução.</t>
        </is>
      </c>
    </row>
    <row r="9"/>
    <row r="10"/>
    <row r="11">
      <c r="A11" s="36" t="inlineStr">
        <is>
          <t>Legenda visual</t>
        </is>
      </c>
      <c r="B11" s="37" t="n"/>
      <c r="C11" s="37" t="n"/>
    </row>
    <row r="12">
      <c r="A12" s="34" t="inlineStr">
        <is>
          <t>Célula amarela</t>
        </is>
      </c>
      <c r="B12" s="34" t="inlineStr">
        <is>
          <t>Campo para preenchimento manual.</t>
        </is>
      </c>
      <c r="C12" s="34" t="n"/>
    </row>
    <row r="13">
      <c r="A13" s="35" t="inlineStr">
        <is>
          <t>Célula azul clara</t>
        </is>
      </c>
      <c r="B13" s="35" t="inlineStr">
        <is>
          <t>Campo calculado automaticamente.</t>
        </is>
      </c>
      <c r="C13" s="35" t="n"/>
    </row>
    <row r="14">
      <c r="A14" s="34" t="inlineStr">
        <is>
          <t>Status verde</t>
        </is>
      </c>
      <c r="B14" s="34" t="inlineStr">
        <is>
          <t>Consumo dentro da meta cadastrada.</t>
        </is>
      </c>
      <c r="C14" s="34" t="n"/>
    </row>
    <row r="15">
      <c r="A15" s="35" t="inlineStr">
        <is>
          <t>Status amarelo</t>
        </is>
      </c>
      <c r="B15" s="35" t="inlineStr">
        <is>
          <t>Consumo próximo da meta; acompanhe.</t>
        </is>
      </c>
      <c r="C15" s="35" t="n"/>
    </row>
    <row r="16">
      <c r="A16" s="34" t="inlineStr">
        <is>
          <t>Status vermelho</t>
        </is>
      </c>
      <c r="B16" s="34" t="inlineStr">
        <is>
          <t>Consumo abaixo da meta; avalie a causa.</t>
        </is>
      </c>
      <c r="C16" s="34" t="n"/>
    </row>
  </sheetData>
  <mergeCells count="2">
    <mergeCell ref="A1:C1"/>
    <mergeCell ref="A2:C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2026-09-07T10:21:25Z</dcterms:created>
  <dcterms:modified xmlns:dcterms="http://purl.org/dc/terms/" xmlns:xsi="http://www.w3.org/2001/XMLSchema-instance" xsi:type="dcterms:W3CDTF">2026-09-07T10:21:25Z</dcterms:modified>
</cp:coreProperties>
</file>