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nçamentos Bancários" sheetId="1" state="visible" r:id="rId1"/>
    <sheet xmlns:r="http://schemas.openxmlformats.org/officeDocument/2006/relationships" name="Resumo Financeiro" sheetId="2" state="visible" r:id="rId2"/>
    <sheet xmlns:r="http://schemas.openxmlformats.org/officeDocument/2006/relationships" name="Instruções e Listas" sheetId="3" state="visible" r:id="rId3"/>
  </sheets>
  <definedNames>
    <definedName name="_xlnm._FilterDatabase" localSheetId="0" hidden="1">'Lançamentos Bancários'!$A$1:$P$101</definedName>
    <definedName name="_xlnm.Print_Area" localSheetId="0">'Lançamentos Bancários'!$A$1:$P$13</definedName>
    <definedName name="_xlnm.Print_Area" localSheetId="1">'Resumo Financeiro'!$A$1:$M$54</definedName>
    <definedName name="_xlnm.Print_Area" localSheetId="2">'Instruções e Listas'!$A$1:$M$15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&quot;R$&quot; #.##0,00;[Red]-&quot;R$&quot; #.##0,00"/>
    <numFmt numFmtId="166" formatCode="0,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FFFFFF"/>
      <sz val="16"/>
    </font>
    <font>
      <name val="Calibri"/>
      <b val="1"/>
      <color rgb="001F2937"/>
      <sz val="10"/>
    </font>
    <font>
      <name val="Calibri"/>
      <b val="1"/>
      <color rgb="0016A34A"/>
      <sz val="10"/>
    </font>
  </fonts>
  <fills count="8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0FDFA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14B8A6"/>
      </patternFill>
    </fill>
    <fill>
      <patternFill patternType="solid">
        <fgColor rgb="00DCFCE7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61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 wrapText="1"/>
    </xf>
    <xf numFmtId="165" fontId="2" fillId="4" borderId="1" applyAlignment="1" pivotButton="0" quotePrefix="0" xfId="0">
      <alignment horizontal="left" vertical="center"/>
    </xf>
    <xf numFmtId="165" fontId="2" fillId="3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4" fillId="3" borderId="1" applyAlignment="1" pivotButton="0" quotePrefix="0" xfId="0">
      <alignment horizontal="left" vertical="center"/>
    </xf>
    <xf numFmtId="165" fontId="4" fillId="3" borderId="1" applyAlignment="1" pivotButton="0" quotePrefix="0" xfId="0">
      <alignment horizontal="center" vertical="center"/>
    </xf>
    <xf numFmtId="0" fontId="1" fillId="6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165" fontId="2" fillId="3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165" fontId="2" fillId="5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0" fontId="5" fillId="7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left" vertical="center" wrapText="1"/>
    </xf>
    <xf numFmtId="0" fontId="1" fillId="6" borderId="1" applyAlignment="1" pivotButton="0" quotePrefix="0" xfId="0">
      <alignment horizontal="left" vertical="center" wrapText="1"/>
    </xf>
    <xf numFmtId="164" fontId="2" fillId="4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left" vertical="center"/>
    </xf>
    <xf numFmtId="165" fontId="2" fillId="3" borderId="1" applyAlignment="1" pivotButton="0" quotePrefix="0" xfId="0">
      <alignment horizontal="left" vertical="center"/>
    </xf>
    <xf numFmtId="165" fontId="2" fillId="5" borderId="1" applyAlignment="1" pivotButton="0" quotePrefix="0" xfId="0">
      <alignment horizontal="left" vertical="center"/>
    </xf>
    <xf numFmtId="165" fontId="4" fillId="3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 wrapText="1" shrinkToFit="1"/>
    </xf>
    <xf numFmtId="0" fontId="3" fillId="2" borderId="0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 wrapText="1"/>
    </xf>
    <xf numFmtId="165" fontId="4" fillId="3" borderId="1" applyAlignment="1" pivotButton="0" quotePrefix="0" xfId="0">
      <alignment horizontal="center" vertical="center" wrapText="1"/>
    </xf>
    <xf numFmtId="0" fontId="1" fillId="6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 wrapText="1"/>
    </xf>
    <xf numFmtId="165" fontId="4" fillId="5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165" fontId="2" fillId="3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center" wrapText="1"/>
    </xf>
    <xf numFmtId="165" fontId="2" fillId="5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10" fontId="4" fillId="5" borderId="1" applyAlignment="1" pivotButton="0" quotePrefix="0" xfId="0">
      <alignment horizontal="center" vertical="center" wrapText="1"/>
    </xf>
    <xf numFmtId="10" fontId="2" fillId="3" borderId="1" applyAlignment="1" pivotButton="0" quotePrefix="0" xfId="0">
      <alignment horizontal="center" vertical="center" wrapText="1"/>
    </xf>
    <xf numFmtId="10" fontId="2" fillId="5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/>
    </xf>
    <xf numFmtId="0" fontId="5" fillId="7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center" vertical="center" wrapText="1" shrinkToFit="1"/>
    </xf>
    <xf numFmtId="0" fontId="0" fillId="0" borderId="0" applyAlignment="1" pivotButton="0" quotePrefix="0" xfId="0">
      <alignment horizontal="center" vertical="center" wrapText="1" shrinkToFit="1"/>
    </xf>
    <xf numFmtId="0" fontId="1" fillId="6" borderId="1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dxfs count="4">
    <dxf>
      <font>
        <name val="Calibri"/>
        <b val="1"/>
        <color rgb="00DC2626"/>
        <sz val="10"/>
      </font>
    </dxf>
    <dxf>
      <font>
        <name val="Calibri"/>
        <b val="1"/>
        <color rgb="0016A34A"/>
        <sz val="10"/>
      </font>
    </dxf>
    <dxf>
      <font>
        <name val="Calibri"/>
        <b val="1"/>
        <color rgb="00DC2626"/>
        <sz val="10"/>
      </font>
      <fill>
        <patternFill patternType="solid">
          <fgColor rgb="00FEE2E2"/>
        </patternFill>
      </fill>
    </dxf>
    <dxf>
      <font>
        <name val="Calibri"/>
        <b val="1"/>
        <color rgb="0016A34A"/>
        <sz val="10"/>
      </font>
      <fill>
        <patternFill patternType="solid">
          <f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Entradas, Saídas e Resultado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 Financeiro'!M4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solidFill>
                <a:srgbClr val="0F766E"/>
              </a:solidFill>
              <a:prstDash val="solid"/>
            </a:ln>
          </spPr>
          <cat>
            <numRef>
              <f>'Resumo Financeiro'!$L$5:$L$7</f>
            </numRef>
          </cat>
          <val>
            <numRef>
              <f>'Resumo Financeiro'!$M$5:$M$7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Indicadores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(R$)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Distribuição das Despesas</a:t>
            </a:r>
          </a:p>
        </rich>
      </tx>
    </title>
    <plotArea>
      <pieChart>
        <varyColors val="1"/>
        <ser>
          <idx val="0"/>
          <order val="0"/>
          <tx>
            <strRef>
              <f>'Resumo Financeiro'!B15</f>
            </strRef>
          </tx>
          <spPr>
            <a:ln xmlns:a="http://schemas.openxmlformats.org/drawingml/2006/main">
              <a:solidFill>
                <a:srgbClr val="FFFFFF"/>
              </a:solidFill>
              <a:prstDash val="solid"/>
            </a:ln>
          </spPr>
          <cat>
            <numRef>
              <f>'Resumo Financeiro'!$A$16:$A$21</f>
            </numRef>
          </cat>
          <val>
            <numRef>
              <f>'Resumo Financeiro'!$B$16:$B$21</f>
            </numRef>
          </val>
        </ser>
        <dLbls>
          <showPercent val="1"/>
        </dLbls>
        <firstSliceAng val="0"/>
      </pieChart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Evolução do Saldo Acumulado</a:t>
            </a:r>
          </a:p>
        </rich>
      </tx>
    </title>
    <plotArea>
      <lineChart>
        <grouping val="standard"/>
        <ser>
          <idx val="0"/>
          <order val="0"/>
          <tx>
            <strRef>
              <f>'Lançamentos Bancários'!M1</f>
            </strRef>
          </tx>
          <spPr>
            <a:ln xmlns:a="http://schemas.openxmlformats.org/drawingml/2006/main" w="25000">
              <a:solidFill>
                <a:srgbClr val="22C55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'Lançamentos Bancários'!$B$2:$B$101</f>
            </numRef>
          </cat>
          <val>
            <numRef>
              <f>'Lançamentos Bancários'!$M$2:$M$101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Data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Saldo (R$)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4</col>
      <colOff>0</colOff>
      <row>2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4</col>
      <colOff>0</colOff>
      <row>18</row>
      <rowOff>0</rowOff>
    </from>
    <ext cx="504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4</col>
      <colOff>0</colOff>
      <row>35</row>
      <rowOff>0</rowOff>
    </from>
    <ext cx="540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101"/>
  <sheetViews>
    <sheetView showGridLines="0" zoomScale="55" zoomScaleNormal="5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20" customWidth="1" min="3" max="3"/>
    <col width="12" customWidth="1" min="4" max="4"/>
    <col width="22" customWidth="1" min="5" max="5"/>
    <col width="30" customWidth="1" min="6" max="6"/>
    <col width="19" customWidth="1" min="7" max="7"/>
    <col width="24" customWidth="1" min="8" max="8"/>
    <col width="17" customWidth="1" min="9" max="9"/>
    <col width="21" customWidth="1" min="10" max="10"/>
    <col width="15" customWidth="1" min="11" max="11"/>
    <col width="19" customWidth="1" min="12" max="12"/>
    <col width="22" customWidth="1" min="13" max="13"/>
    <col width="14" customWidth="1" min="14" max="14"/>
    <col width="15" customWidth="1" min="15" max="15"/>
    <col width="30" customWidth="1" min="16" max="16"/>
  </cols>
  <sheetData>
    <row r="1" ht="32" customHeight="1">
      <c r="A1" s="40" t="inlineStr">
        <is>
          <t>ID Lançamento</t>
        </is>
      </c>
      <c r="B1" s="40" t="inlineStr">
        <is>
          <t>Data</t>
        </is>
      </c>
      <c r="C1" s="40" t="inlineStr">
        <is>
          <t>Banco / Conta</t>
        </is>
      </c>
      <c r="D1" s="40" t="inlineStr">
        <is>
          <t>Tipo</t>
        </is>
      </c>
      <c r="E1" s="40" t="inlineStr">
        <is>
          <t>Categoria</t>
        </is>
      </c>
      <c r="F1" s="40" t="inlineStr">
        <is>
          <t>Descrição</t>
        </is>
      </c>
      <c r="G1" s="40" t="inlineStr">
        <is>
          <t>Documento / NF-e</t>
        </is>
      </c>
      <c r="H1" s="40" t="inlineStr">
        <is>
          <t>Cliente / Fornecedor</t>
        </is>
      </c>
      <c r="I1" s="40" t="inlineStr">
        <is>
          <t>Cidade</t>
        </is>
      </c>
      <c r="J1" s="40" t="inlineStr">
        <is>
          <t>Forma de Pagamento</t>
        </is>
      </c>
      <c r="K1" s="40" t="inlineStr">
        <is>
          <t>Valor (R$)</t>
        </is>
      </c>
      <c r="L1" s="40" t="inlineStr">
        <is>
          <t>Valor Assinado (R$)</t>
        </is>
      </c>
      <c r="M1" s="40" t="inlineStr">
        <is>
          <t>Saldo Acumulado (R$)</t>
        </is>
      </c>
      <c r="N1" s="40" t="inlineStr">
        <is>
          <t>Conciliado?</t>
        </is>
      </c>
      <c r="O1" s="40" t="inlineStr">
        <is>
          <t>Status</t>
        </is>
      </c>
      <c r="P1" s="40" t="inlineStr">
        <is>
          <t>Observações</t>
        </is>
      </c>
    </row>
    <row r="2">
      <c r="A2" s="2" t="inlineStr">
        <is>
          <t>LAN-2026-001</t>
        </is>
      </c>
      <c r="B2" s="29" t="n">
        <v>46024</v>
      </c>
      <c r="C2" s="2" t="inlineStr">
        <is>
          <t>Banco Inter PJ</t>
        </is>
      </c>
      <c r="D2" s="2" t="inlineStr">
        <is>
          <t>Entrada</t>
        </is>
      </c>
      <c r="E2" s="4" t="inlineStr">
        <is>
          <t>Vendas de Serviços</t>
        </is>
      </c>
      <c r="F2" s="4" t="inlineStr">
        <is>
          <t>Serviços prestados</t>
        </is>
      </c>
      <c r="G2" s="2" t="inlineStr">
        <is>
          <t>NF-e 000145</t>
        </is>
      </c>
      <c r="H2" s="4" t="inlineStr">
        <is>
          <t>João Silva</t>
        </is>
      </c>
      <c r="I2" s="2" t="inlineStr">
        <is>
          <t>São Paulo</t>
        </is>
      </c>
      <c r="J2" s="2" t="inlineStr">
        <is>
          <t>PIX</t>
        </is>
      </c>
      <c r="K2" s="30" t="n">
        <v>2850</v>
      </c>
      <c r="L2" s="31">
        <f>IF(K2="","",IF(D2="Entrada",K2,-K2))</f>
        <v/>
      </c>
      <c r="M2" s="31">
        <f>IF(L2="","",SUM($L$2:L2))</f>
        <v/>
      </c>
      <c r="N2" s="2" t="inlineStr">
        <is>
          <t>Sim</t>
        </is>
      </c>
      <c r="O2" s="7">
        <f>IF(N2="","",IF(N2="Sim","Conciliado","Pendente"))</f>
        <v/>
      </c>
      <c r="P2" s="4" t="inlineStr"/>
    </row>
    <row r="3">
      <c r="A3" s="2" t="inlineStr">
        <is>
          <t>LAN-2026-002</t>
        </is>
      </c>
      <c r="B3" s="29" t="n">
        <v>46025</v>
      </c>
      <c r="C3" s="2" t="inlineStr">
        <is>
          <t>Banco Inter PJ</t>
        </is>
      </c>
      <c r="D3" s="2" t="inlineStr">
        <is>
          <t>Saída</t>
        </is>
      </c>
      <c r="E3" s="4" t="inlineStr">
        <is>
          <t>Fornecedores</t>
        </is>
      </c>
      <c r="F3" s="4" t="inlineStr">
        <is>
          <t>Compra de materiais</t>
        </is>
      </c>
      <c r="G3" s="2" t="inlineStr">
        <is>
          <t>NF-e 8721</t>
        </is>
      </c>
      <c r="H3" s="4" t="inlineStr">
        <is>
          <t>Papelaria Central</t>
        </is>
      </c>
      <c r="I3" s="2" t="inlineStr">
        <is>
          <t>Campinas</t>
        </is>
      </c>
      <c r="J3" s="2" t="inlineStr">
        <is>
          <t>Boleto</t>
        </is>
      </c>
      <c r="K3" s="30" t="n">
        <v>486.7</v>
      </c>
      <c r="L3" s="32">
        <f>IF(K3="","",IF(D3="Entrada",K3,-K3))</f>
        <v/>
      </c>
      <c r="M3" s="32">
        <f>IF(L3="","",SUM($L$2:L3))</f>
        <v/>
      </c>
      <c r="N3" s="2" t="inlineStr">
        <is>
          <t>Sim</t>
        </is>
      </c>
      <c r="O3" s="9">
        <f>IF(N3="","",IF(N3="Sim","Conciliado","Pendente"))</f>
        <v/>
      </c>
      <c r="P3" s="4" t="inlineStr"/>
    </row>
    <row r="4">
      <c r="A4" s="2" t="inlineStr">
        <is>
          <t>LAN-2026-003</t>
        </is>
      </c>
      <c r="B4" s="29" t="n">
        <v>46027</v>
      </c>
      <c r="C4" s="2" t="inlineStr">
        <is>
          <t>Banco Inter PJ</t>
        </is>
      </c>
      <c r="D4" s="2" t="inlineStr">
        <is>
          <t>Saída</t>
        </is>
      </c>
      <c r="E4" s="4" t="inlineStr">
        <is>
          <t>Impostos</t>
        </is>
      </c>
      <c r="F4" s="4" t="inlineStr">
        <is>
          <t>DAS Simples Nacional - referência 2026</t>
        </is>
      </c>
      <c r="G4" s="2" t="inlineStr">
        <is>
          <t>DAS 012026</t>
        </is>
      </c>
      <c r="H4" s="4" t="inlineStr">
        <is>
          <t>Receita Federal</t>
        </is>
      </c>
      <c r="I4" s="2" t="inlineStr">
        <is>
          <t>Brasília</t>
        </is>
      </c>
      <c r="J4" s="2" t="inlineStr">
        <is>
          <t>Débito Automático</t>
        </is>
      </c>
      <c r="K4" s="30" t="n">
        <v>312.55</v>
      </c>
      <c r="L4" s="31">
        <f>IF(K4="","",IF(D4="Entrada",K4,-K4))</f>
        <v/>
      </c>
      <c r="M4" s="31">
        <f>IF(L4="","",SUM($L$2:L4))</f>
        <v/>
      </c>
      <c r="N4" s="2" t="inlineStr">
        <is>
          <t>Sim</t>
        </is>
      </c>
      <c r="O4" s="7">
        <f>IF(N4="","",IF(N4="Sim","Conciliado","Pendente"))</f>
        <v/>
      </c>
      <c r="P4" s="4" t="inlineStr"/>
    </row>
    <row r="5">
      <c r="A5" s="2" t="inlineStr">
        <is>
          <t>LAN-2026-004</t>
        </is>
      </c>
      <c r="B5" s="29" t="n">
        <v>46030</v>
      </c>
      <c r="C5" s="2" t="inlineStr">
        <is>
          <t>Banco Inter PJ</t>
        </is>
      </c>
      <c r="D5" s="2" t="inlineStr">
        <is>
          <t>Entrada</t>
        </is>
      </c>
      <c r="E5" s="4" t="inlineStr">
        <is>
          <t>Vendas de Serviços</t>
        </is>
      </c>
      <c r="F5" s="4" t="inlineStr">
        <is>
          <t>Serviços prestados</t>
        </is>
      </c>
      <c r="G5" s="2" t="inlineStr">
        <is>
          <t>NF-e 000146</t>
        </is>
      </c>
      <c r="H5" s="4" t="inlineStr">
        <is>
          <t>Maria Oliveira</t>
        </is>
      </c>
      <c r="I5" s="2" t="inlineStr">
        <is>
          <t>Rio de Janeiro</t>
        </is>
      </c>
      <c r="J5" s="2" t="inlineStr">
        <is>
          <t>PIX</t>
        </is>
      </c>
      <c r="K5" s="30" t="n">
        <v>1980</v>
      </c>
      <c r="L5" s="32">
        <f>IF(K5="","",IF(D5="Entrada",K5,-K5))</f>
        <v/>
      </c>
      <c r="M5" s="32">
        <f>IF(L5="","",SUM($L$2:L5))</f>
        <v/>
      </c>
      <c r="N5" s="2" t="inlineStr">
        <is>
          <t>Sim</t>
        </is>
      </c>
      <c r="O5" s="9">
        <f>IF(N5="","",IF(N5="Sim","Conciliado","Pendente"))</f>
        <v/>
      </c>
      <c r="P5" s="4" t="inlineStr"/>
    </row>
    <row r="6">
      <c r="A6" s="2" t="inlineStr">
        <is>
          <t>LAN-2026-005</t>
        </is>
      </c>
      <c r="B6" s="29" t="n">
        <v>46032</v>
      </c>
      <c r="C6" s="2" t="inlineStr">
        <is>
          <t>Banco Inter PJ</t>
        </is>
      </c>
      <c r="D6" s="2" t="inlineStr">
        <is>
          <t>Saída</t>
        </is>
      </c>
      <c r="E6" s="4" t="inlineStr">
        <is>
          <t>Marketing</t>
        </is>
      </c>
      <c r="F6" s="4" t="inlineStr">
        <is>
          <t>Campanha digital</t>
        </is>
      </c>
      <c r="G6" s="2" t="inlineStr">
        <is>
          <t>DOC-MKT-001</t>
        </is>
      </c>
      <c r="H6" s="4" t="inlineStr">
        <is>
          <t>Agência Criativa</t>
        </is>
      </c>
      <c r="I6" s="2" t="inlineStr">
        <is>
          <t>Curitiba</t>
        </is>
      </c>
      <c r="J6" s="2" t="inlineStr">
        <is>
          <t>Cartão</t>
        </is>
      </c>
      <c r="K6" s="30" t="n">
        <v>650</v>
      </c>
      <c r="L6" s="31">
        <f>IF(K6="","",IF(D6="Entrada",K6,-K6))</f>
        <v/>
      </c>
      <c r="M6" s="31">
        <f>IF(L6="","",SUM($L$2:L6))</f>
        <v/>
      </c>
      <c r="N6" s="2" t="inlineStr">
        <is>
          <t>Não</t>
        </is>
      </c>
      <c r="O6" s="7">
        <f>IF(N6="","",IF(N6="Sim","Conciliado","Pendente"))</f>
        <v/>
      </c>
      <c r="P6" s="4" t="inlineStr">
        <is>
          <t>Aguardar confirmação da administradora.</t>
        </is>
      </c>
    </row>
    <row r="7">
      <c r="A7" s="2" t="inlineStr">
        <is>
          <t>LAN-2026-006</t>
        </is>
      </c>
      <c r="B7" s="29" t="n">
        <v>46035</v>
      </c>
      <c r="C7" s="2" t="inlineStr">
        <is>
          <t>Banco Inter PJ</t>
        </is>
      </c>
      <c r="D7" s="2" t="inlineStr">
        <is>
          <t>Saída</t>
        </is>
      </c>
      <c r="E7" s="4" t="inlineStr">
        <is>
          <t>Aluguel</t>
        </is>
      </c>
      <c r="F7" s="4" t="inlineStr">
        <is>
          <t>Escritório janeiro</t>
        </is>
      </c>
      <c r="G7" s="2" t="inlineStr">
        <is>
          <t>REC-2026-01</t>
        </is>
      </c>
      <c r="H7" s="4" t="inlineStr">
        <is>
          <t>Imobiliária Alfa</t>
        </is>
      </c>
      <c r="I7" s="2" t="inlineStr">
        <is>
          <t>Belo Horizonte</t>
        </is>
      </c>
      <c r="J7" s="2" t="inlineStr">
        <is>
          <t>PIX</t>
        </is>
      </c>
      <c r="K7" s="30" t="n">
        <v>1450</v>
      </c>
      <c r="L7" s="32">
        <f>IF(K7="","",IF(D7="Entrada",K7,-K7))</f>
        <v/>
      </c>
      <c r="M7" s="32">
        <f>IF(L7="","",SUM($L$2:L7))</f>
        <v/>
      </c>
      <c r="N7" s="2" t="inlineStr">
        <is>
          <t>Sim</t>
        </is>
      </c>
      <c r="O7" s="9">
        <f>IF(N7="","",IF(N7="Sim","Conciliado","Pendente"))</f>
        <v/>
      </c>
      <c r="P7" s="4" t="inlineStr"/>
    </row>
    <row r="8">
      <c r="A8" s="2" t="inlineStr">
        <is>
          <t>LAN-2026-007</t>
        </is>
      </c>
      <c r="B8" s="29" t="n">
        <v>46038</v>
      </c>
      <c r="C8" s="2" t="inlineStr">
        <is>
          <t>Banco Inter PJ</t>
        </is>
      </c>
      <c r="D8" s="2" t="inlineStr">
        <is>
          <t>Entrada</t>
        </is>
      </c>
      <c r="E8" s="4" t="inlineStr">
        <is>
          <t>Vendas de Serviços</t>
        </is>
      </c>
      <c r="F8" s="4" t="inlineStr">
        <is>
          <t>Serviços prestados</t>
        </is>
      </c>
      <c r="G8" s="2" t="inlineStr">
        <is>
          <t>NF-e 000147</t>
        </is>
      </c>
      <c r="H8" s="4" t="inlineStr">
        <is>
          <t>Pedro Santos</t>
        </is>
      </c>
      <c r="I8" s="2" t="inlineStr">
        <is>
          <t>Salvador</t>
        </is>
      </c>
      <c r="J8" s="2" t="inlineStr">
        <is>
          <t>TED</t>
        </is>
      </c>
      <c r="K8" s="30" t="n">
        <v>3400</v>
      </c>
      <c r="L8" s="31">
        <f>IF(K8="","",IF(D8="Entrada",K8,-K8))</f>
        <v/>
      </c>
      <c r="M8" s="31">
        <f>IF(L8="","",SUM($L$2:L8))</f>
        <v/>
      </c>
      <c r="N8" s="2" t="inlineStr">
        <is>
          <t>Não</t>
        </is>
      </c>
      <c r="O8" s="7">
        <f>IF(N8="","",IF(N8="Sim","Conciliado","Pendente"))</f>
        <v/>
      </c>
      <c r="P8" s="4" t="inlineStr">
        <is>
          <t>Validar recebimento no extrato.</t>
        </is>
      </c>
    </row>
    <row r="9">
      <c r="A9" s="2" t="inlineStr">
        <is>
          <t>LAN-2026-008</t>
        </is>
      </c>
      <c r="B9" s="29" t="n">
        <v>46042</v>
      </c>
      <c r="C9" s="2" t="inlineStr">
        <is>
          <t>Banco Inter PJ</t>
        </is>
      </c>
      <c r="D9" s="2" t="inlineStr">
        <is>
          <t>Saída</t>
        </is>
      </c>
      <c r="E9" s="4" t="inlineStr">
        <is>
          <t>Pró-labore</t>
        </is>
      </c>
      <c r="F9" s="4" t="inlineStr">
        <is>
          <t>Retirada mensal</t>
        </is>
      </c>
      <c r="G9" s="2" t="inlineStr">
        <is>
          <t>REC-PRL-01</t>
        </is>
      </c>
      <c r="H9" s="4" t="inlineStr">
        <is>
          <t>Carlos Pereira</t>
        </is>
      </c>
      <c r="I9" s="2" t="inlineStr">
        <is>
          <t>São Paulo</t>
        </is>
      </c>
      <c r="J9" s="2" t="inlineStr">
        <is>
          <t>PIX</t>
        </is>
      </c>
      <c r="K9" s="30" t="n">
        <v>2000</v>
      </c>
      <c r="L9" s="32">
        <f>IF(K9="","",IF(D9="Entrada",K9,-K9))</f>
        <v/>
      </c>
      <c r="M9" s="32">
        <f>IF(L9="","",SUM($L$2:L9))</f>
        <v/>
      </c>
      <c r="N9" s="2" t="inlineStr">
        <is>
          <t>Sim</t>
        </is>
      </c>
      <c r="O9" s="9">
        <f>IF(N9="","",IF(N9="Sim","Conciliado","Pendente"))</f>
        <v/>
      </c>
      <c r="P9" s="4" t="inlineStr"/>
    </row>
    <row r="10">
      <c r="A10" s="2" t="inlineStr">
        <is>
          <t>LAN-2026-009</t>
        </is>
      </c>
      <c r="B10" s="29" t="n">
        <v>46046</v>
      </c>
      <c r="C10" s="2" t="inlineStr">
        <is>
          <t>Banco Inter PJ</t>
        </is>
      </c>
      <c r="D10" s="2" t="inlineStr">
        <is>
          <t>Entrada</t>
        </is>
      </c>
      <c r="E10" s="4" t="inlineStr">
        <is>
          <t>Reembolso</t>
        </is>
      </c>
      <c r="F10" s="4" t="inlineStr">
        <is>
          <t>Reembolso de despesas</t>
        </is>
      </c>
      <c r="G10" s="2" t="inlineStr">
        <is>
          <t>REC-REEMB-01</t>
        </is>
      </c>
      <c r="H10" s="4" t="inlineStr">
        <is>
          <t>Juliana Costa</t>
        </is>
      </c>
      <c r="I10" s="2" t="inlineStr">
        <is>
          <t>Recife</t>
        </is>
      </c>
      <c r="J10" s="2" t="inlineStr">
        <is>
          <t>PIX</t>
        </is>
      </c>
      <c r="K10" s="30" t="n">
        <v>275.9</v>
      </c>
      <c r="L10" s="31">
        <f>IF(K10="","",IF(D10="Entrada",K10,-K10))</f>
        <v/>
      </c>
      <c r="M10" s="31">
        <f>IF(L10="","",SUM($L$2:L10))</f>
        <v/>
      </c>
      <c r="N10" s="2" t="inlineStr">
        <is>
          <t>Sim</t>
        </is>
      </c>
      <c r="O10" s="7">
        <f>IF(N10="","",IF(N10="Sim","Conciliado","Pendente"))</f>
        <v/>
      </c>
      <c r="P10" s="4" t="inlineStr"/>
    </row>
    <row r="11">
      <c r="A11" s="2" t="inlineStr">
        <is>
          <t>LAN-2026-010</t>
        </is>
      </c>
      <c r="B11" s="29" t="n">
        <v>46050</v>
      </c>
      <c r="C11" s="2" t="inlineStr">
        <is>
          <t>Banco Inter PJ</t>
        </is>
      </c>
      <c r="D11" s="2" t="inlineStr">
        <is>
          <t>Saída</t>
        </is>
      </c>
      <c r="E11" s="4" t="inlineStr">
        <is>
          <t>Tarifas Bancárias</t>
        </is>
      </c>
      <c r="F11" s="4" t="inlineStr">
        <is>
          <t>Tarifa mensal da conta</t>
        </is>
      </c>
      <c r="G11" s="2" t="inlineStr">
        <is>
          <t>TAR-0126</t>
        </is>
      </c>
      <c r="H11" s="4" t="inlineStr">
        <is>
          <t>Banco Inter</t>
        </is>
      </c>
      <c r="I11" s="2" t="inlineStr">
        <is>
          <t>São Paulo</t>
        </is>
      </c>
      <c r="J11" s="2" t="inlineStr">
        <is>
          <t>Débito Automático</t>
        </is>
      </c>
      <c r="K11" s="30" t="n">
        <v>59.9</v>
      </c>
      <c r="L11" s="32">
        <f>IF(K11="","",IF(D11="Entrada",K11,-K11))</f>
        <v/>
      </c>
      <c r="M11" s="32">
        <f>IF(L11="","",SUM($L$2:L11))</f>
        <v/>
      </c>
      <c r="N11" s="2" t="inlineStr">
        <is>
          <t>Não</t>
        </is>
      </c>
      <c r="O11" s="9">
        <f>IF(N11="","",IF(N11="Sim","Conciliado","Pendente"))</f>
        <v/>
      </c>
      <c r="P11" s="4" t="inlineStr">
        <is>
          <t>Conferir cobrança no próximo extrato.</t>
        </is>
      </c>
    </row>
    <row r="12">
      <c r="A12" s="2" t="n"/>
      <c r="B12" s="29" t="n"/>
      <c r="C12" s="2" t="n"/>
      <c r="D12" s="2" t="n"/>
      <c r="E12" s="4" t="n"/>
      <c r="F12" s="4" t="n"/>
      <c r="G12" s="2" t="n"/>
      <c r="H12" s="4" t="n"/>
      <c r="I12" s="2" t="n"/>
      <c r="J12" s="2" t="n"/>
      <c r="K12" s="30" t="n"/>
      <c r="L12" s="31">
        <f>IF(K12="","",IF(D12="Entrada",K12,-K12))</f>
        <v/>
      </c>
      <c r="M12" s="31">
        <f>IF(L12="","",SUM($L$2:L12))</f>
        <v/>
      </c>
      <c r="N12" s="2" t="n"/>
      <c r="O12" s="7">
        <f>IF(N12="","",IF(N12="Sim","Conciliado","Pendente"))</f>
        <v/>
      </c>
      <c r="P12" s="4" t="n"/>
    </row>
    <row r="13">
      <c r="A13" s="2" t="n"/>
      <c r="B13" s="29" t="n"/>
      <c r="C13" s="2" t="n"/>
      <c r="D13" s="2" t="n"/>
      <c r="E13" s="4" t="n"/>
      <c r="F13" s="4" t="n"/>
      <c r="G13" s="2" t="n"/>
      <c r="H13" s="4" t="n"/>
      <c r="I13" s="2" t="n"/>
      <c r="J13" s="2" t="n"/>
      <c r="K13" s="30" t="n"/>
      <c r="L13" s="32">
        <f>IF(K13="","",IF(D13="Entrada",K13,-K13))</f>
        <v/>
      </c>
      <c r="M13" s="32">
        <f>IF(L13="","",SUM($L$2:L13))</f>
        <v/>
      </c>
      <c r="N13" s="2" t="n"/>
      <c r="O13" s="9">
        <f>IF(N13="","",IF(N13="Sim","Conciliado","Pendente"))</f>
        <v/>
      </c>
      <c r="P13" s="4" t="n"/>
    </row>
    <row r="14">
      <c r="A14" s="2" t="n"/>
      <c r="B14" s="29" t="n"/>
      <c r="C14" s="2" t="n"/>
      <c r="D14" s="2" t="n"/>
      <c r="E14" s="4" t="n"/>
      <c r="F14" s="4" t="n"/>
      <c r="G14" s="2" t="n"/>
      <c r="H14" s="4" t="n"/>
      <c r="I14" s="2" t="n"/>
      <c r="J14" s="2" t="n"/>
      <c r="K14" s="30" t="n"/>
      <c r="L14" s="31">
        <f>IF(K14="","",IF(D14="Entrada",K14,-K14))</f>
        <v/>
      </c>
      <c r="M14" s="31">
        <f>IF(L14="","",SUM($L$2:L14))</f>
        <v/>
      </c>
      <c r="N14" s="2" t="n"/>
      <c r="O14" s="7">
        <f>IF(N14="","",IF(N14="Sim","Conciliado","Pendente"))</f>
        <v/>
      </c>
      <c r="P14" s="4" t="n"/>
    </row>
    <row r="15">
      <c r="A15" s="2" t="n"/>
      <c r="B15" s="29" t="n"/>
      <c r="C15" s="2" t="n"/>
      <c r="D15" s="2" t="n"/>
      <c r="E15" s="4" t="n"/>
      <c r="F15" s="4" t="n"/>
      <c r="G15" s="2" t="n"/>
      <c r="H15" s="4" t="n"/>
      <c r="I15" s="2" t="n"/>
      <c r="J15" s="2" t="n"/>
      <c r="K15" s="30" t="n"/>
      <c r="L15" s="32">
        <f>IF(K15="","",IF(D15="Entrada",K15,-K15))</f>
        <v/>
      </c>
      <c r="M15" s="32">
        <f>IF(L15="","",SUM($L$2:L15))</f>
        <v/>
      </c>
      <c r="N15" s="2" t="n"/>
      <c r="O15" s="9">
        <f>IF(N15="","",IF(N15="Sim","Conciliado","Pendente"))</f>
        <v/>
      </c>
      <c r="P15" s="4" t="n"/>
    </row>
    <row r="16">
      <c r="A16" s="2" t="n"/>
      <c r="B16" s="29" t="n"/>
      <c r="C16" s="2" t="n"/>
      <c r="D16" s="2" t="n"/>
      <c r="E16" s="4" t="n"/>
      <c r="F16" s="4" t="n"/>
      <c r="G16" s="2" t="n"/>
      <c r="H16" s="4" t="n"/>
      <c r="I16" s="2" t="n"/>
      <c r="J16" s="2" t="n"/>
      <c r="K16" s="30" t="n"/>
      <c r="L16" s="31">
        <f>IF(K16="","",IF(D16="Entrada",K16,-K16))</f>
        <v/>
      </c>
      <c r="M16" s="31">
        <f>IF(L16="","",SUM($L$2:L16))</f>
        <v/>
      </c>
      <c r="N16" s="2" t="n"/>
      <c r="O16" s="7">
        <f>IF(N16="","",IF(N16="Sim","Conciliado","Pendente"))</f>
        <v/>
      </c>
      <c r="P16" s="4" t="n"/>
    </row>
    <row r="17">
      <c r="A17" s="2" t="n"/>
      <c r="B17" s="29" t="n"/>
      <c r="C17" s="2" t="n"/>
      <c r="D17" s="2" t="n"/>
      <c r="E17" s="4" t="n"/>
      <c r="F17" s="4" t="n"/>
      <c r="G17" s="2" t="n"/>
      <c r="H17" s="4" t="n"/>
      <c r="I17" s="2" t="n"/>
      <c r="J17" s="2" t="n"/>
      <c r="K17" s="30" t="n"/>
      <c r="L17" s="32">
        <f>IF(K17="","",IF(D17="Entrada",K17,-K17))</f>
        <v/>
      </c>
      <c r="M17" s="32">
        <f>IF(L17="","",SUM($L$2:L17))</f>
        <v/>
      </c>
      <c r="N17" s="2" t="n"/>
      <c r="O17" s="9">
        <f>IF(N17="","",IF(N17="Sim","Conciliado","Pendente"))</f>
        <v/>
      </c>
      <c r="P17" s="4" t="n"/>
    </row>
    <row r="18">
      <c r="A18" s="2" t="n"/>
      <c r="B18" s="29" t="n"/>
      <c r="C18" s="2" t="n"/>
      <c r="D18" s="2" t="n"/>
      <c r="E18" s="4" t="n"/>
      <c r="F18" s="4" t="n"/>
      <c r="G18" s="2" t="n"/>
      <c r="H18" s="4" t="n"/>
      <c r="I18" s="2" t="n"/>
      <c r="J18" s="2" t="n"/>
      <c r="K18" s="30" t="n"/>
      <c r="L18" s="31">
        <f>IF(K18="","",IF(D18="Entrada",K18,-K18))</f>
        <v/>
      </c>
      <c r="M18" s="31">
        <f>IF(L18="","",SUM($L$2:L18))</f>
        <v/>
      </c>
      <c r="N18" s="2" t="n"/>
      <c r="O18" s="7">
        <f>IF(N18="","",IF(N18="Sim","Conciliado","Pendente"))</f>
        <v/>
      </c>
      <c r="P18" s="4" t="n"/>
    </row>
    <row r="19">
      <c r="A19" s="2" t="n"/>
      <c r="B19" s="29" t="n"/>
      <c r="C19" s="2" t="n"/>
      <c r="D19" s="2" t="n"/>
      <c r="E19" s="4" t="n"/>
      <c r="F19" s="4" t="n"/>
      <c r="G19" s="2" t="n"/>
      <c r="H19" s="4" t="n"/>
      <c r="I19" s="2" t="n"/>
      <c r="J19" s="2" t="n"/>
      <c r="K19" s="30" t="n"/>
      <c r="L19" s="32">
        <f>IF(K19="","",IF(D19="Entrada",K19,-K19))</f>
        <v/>
      </c>
      <c r="M19" s="32">
        <f>IF(L19="","",SUM($L$2:L19))</f>
        <v/>
      </c>
      <c r="N19" s="2" t="n"/>
      <c r="O19" s="9">
        <f>IF(N19="","",IF(N19="Sim","Conciliado","Pendente"))</f>
        <v/>
      </c>
      <c r="P19" s="4" t="n"/>
    </row>
    <row r="20">
      <c r="A20" s="2" t="n"/>
      <c r="B20" s="29" t="n"/>
      <c r="C20" s="2" t="n"/>
      <c r="D20" s="2" t="n"/>
      <c r="E20" s="4" t="n"/>
      <c r="F20" s="4" t="n"/>
      <c r="G20" s="2" t="n"/>
      <c r="H20" s="4" t="n"/>
      <c r="I20" s="2" t="n"/>
      <c r="J20" s="2" t="n"/>
      <c r="K20" s="30" t="n"/>
      <c r="L20" s="31">
        <f>IF(K20="","",IF(D20="Entrada",K20,-K20))</f>
        <v/>
      </c>
      <c r="M20" s="31">
        <f>IF(L20="","",SUM($L$2:L20))</f>
        <v/>
      </c>
      <c r="N20" s="2" t="n"/>
      <c r="O20" s="7">
        <f>IF(N20="","",IF(N20="Sim","Conciliado","Pendente"))</f>
        <v/>
      </c>
      <c r="P20" s="4" t="n"/>
    </row>
    <row r="21">
      <c r="A21" s="2" t="n"/>
      <c r="B21" s="29" t="n"/>
      <c r="C21" s="2" t="n"/>
      <c r="D21" s="2" t="n"/>
      <c r="E21" s="4" t="n"/>
      <c r="F21" s="4" t="n"/>
      <c r="G21" s="2" t="n"/>
      <c r="H21" s="4" t="n"/>
      <c r="I21" s="2" t="n"/>
      <c r="J21" s="2" t="n"/>
      <c r="K21" s="30" t="n"/>
      <c r="L21" s="32">
        <f>IF(K21="","",IF(D21="Entrada",K21,-K21))</f>
        <v/>
      </c>
      <c r="M21" s="32">
        <f>IF(L21="","",SUM($L$2:L21))</f>
        <v/>
      </c>
      <c r="N21" s="2" t="n"/>
      <c r="O21" s="9">
        <f>IF(N21="","",IF(N21="Sim","Conciliado","Pendente"))</f>
        <v/>
      </c>
      <c r="P21" s="4" t="n"/>
    </row>
    <row r="22">
      <c r="A22" s="2" t="n"/>
      <c r="B22" s="29" t="n"/>
      <c r="C22" s="2" t="n"/>
      <c r="D22" s="2" t="n"/>
      <c r="E22" s="4" t="n"/>
      <c r="F22" s="4" t="n"/>
      <c r="G22" s="2" t="n"/>
      <c r="H22" s="4" t="n"/>
      <c r="I22" s="2" t="n"/>
      <c r="J22" s="2" t="n"/>
      <c r="K22" s="30" t="n"/>
      <c r="L22" s="31">
        <f>IF(K22="","",IF(D22="Entrada",K22,-K22))</f>
        <v/>
      </c>
      <c r="M22" s="31">
        <f>IF(L22="","",SUM($L$2:L22))</f>
        <v/>
      </c>
      <c r="N22" s="2" t="n"/>
      <c r="O22" s="7">
        <f>IF(N22="","",IF(N22="Sim","Conciliado","Pendente"))</f>
        <v/>
      </c>
      <c r="P22" s="4" t="n"/>
    </row>
    <row r="23">
      <c r="A23" s="2" t="n"/>
      <c r="B23" s="29" t="n"/>
      <c r="C23" s="2" t="n"/>
      <c r="D23" s="2" t="n"/>
      <c r="E23" s="4" t="n"/>
      <c r="F23" s="4" t="n"/>
      <c r="G23" s="2" t="n"/>
      <c r="H23" s="4" t="n"/>
      <c r="I23" s="2" t="n"/>
      <c r="J23" s="2" t="n"/>
      <c r="K23" s="30" t="n"/>
      <c r="L23" s="32">
        <f>IF(K23="","",IF(D23="Entrada",K23,-K23))</f>
        <v/>
      </c>
      <c r="M23" s="32">
        <f>IF(L23="","",SUM($L$2:L23))</f>
        <v/>
      </c>
      <c r="N23" s="2" t="n"/>
      <c r="O23" s="9">
        <f>IF(N23="","",IF(N23="Sim","Conciliado","Pendente"))</f>
        <v/>
      </c>
      <c r="P23" s="4" t="n"/>
    </row>
    <row r="24">
      <c r="A24" s="2" t="n"/>
      <c r="B24" s="29" t="n"/>
      <c r="C24" s="2" t="n"/>
      <c r="D24" s="2" t="n"/>
      <c r="E24" s="4" t="n"/>
      <c r="F24" s="4" t="n"/>
      <c r="G24" s="2" t="n"/>
      <c r="H24" s="4" t="n"/>
      <c r="I24" s="2" t="n"/>
      <c r="J24" s="2" t="n"/>
      <c r="K24" s="30" t="n"/>
      <c r="L24" s="31">
        <f>IF(K24="","",IF(D24="Entrada",K24,-K24))</f>
        <v/>
      </c>
      <c r="M24" s="31">
        <f>IF(L24="","",SUM($L$2:L24))</f>
        <v/>
      </c>
      <c r="N24" s="2" t="n"/>
      <c r="O24" s="7">
        <f>IF(N24="","",IF(N24="Sim","Conciliado","Pendente"))</f>
        <v/>
      </c>
      <c r="P24" s="4" t="n"/>
    </row>
    <row r="25">
      <c r="A25" s="2" t="n"/>
      <c r="B25" s="29" t="n"/>
      <c r="C25" s="2" t="n"/>
      <c r="D25" s="2" t="n"/>
      <c r="E25" s="4" t="n"/>
      <c r="F25" s="4" t="n"/>
      <c r="G25" s="2" t="n"/>
      <c r="H25" s="4" t="n"/>
      <c r="I25" s="2" t="n"/>
      <c r="J25" s="2" t="n"/>
      <c r="K25" s="30" t="n"/>
      <c r="L25" s="32">
        <f>IF(K25="","",IF(D25="Entrada",K25,-K25))</f>
        <v/>
      </c>
      <c r="M25" s="32">
        <f>IF(L25="","",SUM($L$2:L25))</f>
        <v/>
      </c>
      <c r="N25" s="2" t="n"/>
      <c r="O25" s="9">
        <f>IF(N25="","",IF(N25="Sim","Conciliado","Pendente"))</f>
        <v/>
      </c>
      <c r="P25" s="4" t="n"/>
    </row>
    <row r="26">
      <c r="A26" s="2" t="n"/>
      <c r="B26" s="29" t="n"/>
      <c r="C26" s="2" t="n"/>
      <c r="D26" s="2" t="n"/>
      <c r="E26" s="4" t="n"/>
      <c r="F26" s="4" t="n"/>
      <c r="G26" s="2" t="n"/>
      <c r="H26" s="4" t="n"/>
      <c r="I26" s="2" t="n"/>
      <c r="J26" s="2" t="n"/>
      <c r="K26" s="30" t="n"/>
      <c r="L26" s="31">
        <f>IF(K26="","",IF(D26="Entrada",K26,-K26))</f>
        <v/>
      </c>
      <c r="M26" s="31">
        <f>IF(L26="","",SUM($L$2:L26))</f>
        <v/>
      </c>
      <c r="N26" s="2" t="n"/>
      <c r="O26" s="7">
        <f>IF(N26="","",IF(N26="Sim","Conciliado","Pendente"))</f>
        <v/>
      </c>
      <c r="P26" s="4" t="n"/>
    </row>
    <row r="27">
      <c r="A27" s="2" t="n"/>
      <c r="B27" s="29" t="n"/>
      <c r="C27" s="2" t="n"/>
      <c r="D27" s="2" t="n"/>
      <c r="E27" s="4" t="n"/>
      <c r="F27" s="4" t="n"/>
      <c r="G27" s="2" t="n"/>
      <c r="H27" s="4" t="n"/>
      <c r="I27" s="2" t="n"/>
      <c r="J27" s="2" t="n"/>
      <c r="K27" s="30" t="n"/>
      <c r="L27" s="32">
        <f>IF(K27="","",IF(D27="Entrada",K27,-K27))</f>
        <v/>
      </c>
      <c r="M27" s="32">
        <f>IF(L27="","",SUM($L$2:L27))</f>
        <v/>
      </c>
      <c r="N27" s="2" t="n"/>
      <c r="O27" s="9">
        <f>IF(N27="","",IF(N27="Sim","Conciliado","Pendente"))</f>
        <v/>
      </c>
      <c r="P27" s="4" t="n"/>
    </row>
    <row r="28">
      <c r="A28" s="2" t="n"/>
      <c r="B28" s="29" t="n"/>
      <c r="C28" s="2" t="n"/>
      <c r="D28" s="2" t="n"/>
      <c r="E28" s="4" t="n"/>
      <c r="F28" s="4" t="n"/>
      <c r="G28" s="2" t="n"/>
      <c r="H28" s="4" t="n"/>
      <c r="I28" s="2" t="n"/>
      <c r="J28" s="2" t="n"/>
      <c r="K28" s="30" t="n"/>
      <c r="L28" s="31">
        <f>IF(K28="","",IF(D28="Entrada",K28,-K28))</f>
        <v/>
      </c>
      <c r="M28" s="31">
        <f>IF(L28="","",SUM($L$2:L28))</f>
        <v/>
      </c>
      <c r="N28" s="2" t="n"/>
      <c r="O28" s="7">
        <f>IF(N28="","",IF(N28="Sim","Conciliado","Pendente"))</f>
        <v/>
      </c>
      <c r="P28" s="4" t="n"/>
    </row>
    <row r="29">
      <c r="A29" s="2" t="n"/>
      <c r="B29" s="29" t="n"/>
      <c r="C29" s="2" t="n"/>
      <c r="D29" s="2" t="n"/>
      <c r="E29" s="4" t="n"/>
      <c r="F29" s="4" t="n"/>
      <c r="G29" s="2" t="n"/>
      <c r="H29" s="4" t="n"/>
      <c r="I29" s="2" t="n"/>
      <c r="J29" s="2" t="n"/>
      <c r="K29" s="30" t="n"/>
      <c r="L29" s="32">
        <f>IF(K29="","",IF(D29="Entrada",K29,-K29))</f>
        <v/>
      </c>
      <c r="M29" s="32">
        <f>IF(L29="","",SUM($L$2:L29))</f>
        <v/>
      </c>
      <c r="N29" s="2" t="n"/>
      <c r="O29" s="9">
        <f>IF(N29="","",IF(N29="Sim","Conciliado","Pendente"))</f>
        <v/>
      </c>
      <c r="P29" s="4" t="n"/>
    </row>
    <row r="30">
      <c r="A30" s="2" t="n"/>
      <c r="B30" s="29" t="n"/>
      <c r="C30" s="2" t="n"/>
      <c r="D30" s="2" t="n"/>
      <c r="E30" s="4" t="n"/>
      <c r="F30" s="4" t="n"/>
      <c r="G30" s="2" t="n"/>
      <c r="H30" s="4" t="n"/>
      <c r="I30" s="2" t="n"/>
      <c r="J30" s="2" t="n"/>
      <c r="K30" s="30" t="n"/>
      <c r="L30" s="31">
        <f>IF(K30="","",IF(D30="Entrada",K30,-K30))</f>
        <v/>
      </c>
      <c r="M30" s="31">
        <f>IF(L30="","",SUM($L$2:L30))</f>
        <v/>
      </c>
      <c r="N30" s="2" t="n"/>
      <c r="O30" s="7">
        <f>IF(N30="","",IF(N30="Sim","Conciliado","Pendente"))</f>
        <v/>
      </c>
      <c r="P30" s="4" t="n"/>
    </row>
    <row r="31">
      <c r="A31" s="2" t="n"/>
      <c r="B31" s="29" t="n"/>
      <c r="C31" s="2" t="n"/>
      <c r="D31" s="2" t="n"/>
      <c r="E31" s="4" t="n"/>
      <c r="F31" s="4" t="n"/>
      <c r="G31" s="2" t="n"/>
      <c r="H31" s="4" t="n"/>
      <c r="I31" s="2" t="n"/>
      <c r="J31" s="2" t="n"/>
      <c r="K31" s="30" t="n"/>
      <c r="L31" s="32">
        <f>IF(K31="","",IF(D31="Entrada",K31,-K31))</f>
        <v/>
      </c>
      <c r="M31" s="32">
        <f>IF(L31="","",SUM($L$2:L31))</f>
        <v/>
      </c>
      <c r="N31" s="2" t="n"/>
      <c r="O31" s="9">
        <f>IF(N31="","",IF(N31="Sim","Conciliado","Pendente"))</f>
        <v/>
      </c>
      <c r="P31" s="4" t="n"/>
    </row>
    <row r="32">
      <c r="A32" s="2" t="n"/>
      <c r="B32" s="29" t="n"/>
      <c r="C32" s="2" t="n"/>
      <c r="D32" s="2" t="n"/>
      <c r="E32" s="4" t="n"/>
      <c r="F32" s="4" t="n"/>
      <c r="G32" s="2" t="n"/>
      <c r="H32" s="4" t="n"/>
      <c r="I32" s="2" t="n"/>
      <c r="J32" s="2" t="n"/>
      <c r="K32" s="30" t="n"/>
      <c r="L32" s="31">
        <f>IF(K32="","",IF(D32="Entrada",K32,-K32))</f>
        <v/>
      </c>
      <c r="M32" s="31">
        <f>IF(L32="","",SUM($L$2:L32))</f>
        <v/>
      </c>
      <c r="N32" s="2" t="n"/>
      <c r="O32" s="7">
        <f>IF(N32="","",IF(N32="Sim","Conciliado","Pendente"))</f>
        <v/>
      </c>
      <c r="P32" s="4" t="n"/>
    </row>
    <row r="33">
      <c r="A33" s="2" t="n"/>
      <c r="B33" s="29" t="n"/>
      <c r="C33" s="2" t="n"/>
      <c r="D33" s="2" t="n"/>
      <c r="E33" s="4" t="n"/>
      <c r="F33" s="4" t="n"/>
      <c r="G33" s="2" t="n"/>
      <c r="H33" s="4" t="n"/>
      <c r="I33" s="2" t="n"/>
      <c r="J33" s="2" t="n"/>
      <c r="K33" s="30" t="n"/>
      <c r="L33" s="32">
        <f>IF(K33="","",IF(D33="Entrada",K33,-K33))</f>
        <v/>
      </c>
      <c r="M33" s="32">
        <f>IF(L33="","",SUM($L$2:L33))</f>
        <v/>
      </c>
      <c r="N33" s="2" t="n"/>
      <c r="O33" s="9">
        <f>IF(N33="","",IF(N33="Sim","Conciliado","Pendente"))</f>
        <v/>
      </c>
      <c r="P33" s="4" t="n"/>
    </row>
    <row r="34">
      <c r="A34" s="2" t="n"/>
      <c r="B34" s="29" t="n"/>
      <c r="C34" s="2" t="n"/>
      <c r="D34" s="2" t="n"/>
      <c r="E34" s="4" t="n"/>
      <c r="F34" s="4" t="n"/>
      <c r="G34" s="2" t="n"/>
      <c r="H34" s="4" t="n"/>
      <c r="I34" s="2" t="n"/>
      <c r="J34" s="2" t="n"/>
      <c r="K34" s="30" t="n"/>
      <c r="L34" s="31">
        <f>IF(K34="","",IF(D34="Entrada",K34,-K34))</f>
        <v/>
      </c>
      <c r="M34" s="31">
        <f>IF(L34="","",SUM($L$2:L34))</f>
        <v/>
      </c>
      <c r="N34" s="2" t="n"/>
      <c r="O34" s="7">
        <f>IF(N34="","",IF(N34="Sim","Conciliado","Pendente"))</f>
        <v/>
      </c>
      <c r="P34" s="4" t="n"/>
    </row>
    <row r="35">
      <c r="A35" s="2" t="n"/>
      <c r="B35" s="29" t="n"/>
      <c r="C35" s="2" t="n"/>
      <c r="D35" s="2" t="n"/>
      <c r="E35" s="4" t="n"/>
      <c r="F35" s="4" t="n"/>
      <c r="G35" s="2" t="n"/>
      <c r="H35" s="4" t="n"/>
      <c r="I35" s="2" t="n"/>
      <c r="J35" s="2" t="n"/>
      <c r="K35" s="30" t="n"/>
      <c r="L35" s="32">
        <f>IF(K35="","",IF(D35="Entrada",K35,-K35))</f>
        <v/>
      </c>
      <c r="M35" s="32">
        <f>IF(L35="","",SUM($L$2:L35))</f>
        <v/>
      </c>
      <c r="N35" s="2" t="n"/>
      <c r="O35" s="9">
        <f>IF(N35="","",IF(N35="Sim","Conciliado","Pendente"))</f>
        <v/>
      </c>
      <c r="P35" s="4" t="n"/>
    </row>
    <row r="36">
      <c r="A36" s="2" t="n"/>
      <c r="B36" s="29" t="n"/>
      <c r="C36" s="2" t="n"/>
      <c r="D36" s="2" t="n"/>
      <c r="E36" s="4" t="n"/>
      <c r="F36" s="4" t="n"/>
      <c r="G36" s="2" t="n"/>
      <c r="H36" s="4" t="n"/>
      <c r="I36" s="2" t="n"/>
      <c r="J36" s="2" t="n"/>
      <c r="K36" s="30" t="n"/>
      <c r="L36" s="31">
        <f>IF(K36="","",IF(D36="Entrada",K36,-K36))</f>
        <v/>
      </c>
      <c r="M36" s="31">
        <f>IF(L36="","",SUM($L$2:L36))</f>
        <v/>
      </c>
      <c r="N36" s="2" t="n"/>
      <c r="O36" s="7">
        <f>IF(N36="","",IF(N36="Sim","Conciliado","Pendente"))</f>
        <v/>
      </c>
      <c r="P36" s="4" t="n"/>
    </row>
    <row r="37">
      <c r="A37" s="2" t="n"/>
      <c r="B37" s="29" t="n"/>
      <c r="C37" s="2" t="n"/>
      <c r="D37" s="2" t="n"/>
      <c r="E37" s="4" t="n"/>
      <c r="F37" s="4" t="n"/>
      <c r="G37" s="2" t="n"/>
      <c r="H37" s="4" t="n"/>
      <c r="I37" s="2" t="n"/>
      <c r="J37" s="2" t="n"/>
      <c r="K37" s="30" t="n"/>
      <c r="L37" s="32">
        <f>IF(K37="","",IF(D37="Entrada",K37,-K37))</f>
        <v/>
      </c>
      <c r="M37" s="32">
        <f>IF(L37="","",SUM($L$2:L37))</f>
        <v/>
      </c>
      <c r="N37" s="2" t="n"/>
      <c r="O37" s="9">
        <f>IF(N37="","",IF(N37="Sim","Conciliado","Pendente"))</f>
        <v/>
      </c>
      <c r="P37" s="4" t="n"/>
    </row>
    <row r="38">
      <c r="A38" s="2" t="n"/>
      <c r="B38" s="29" t="n"/>
      <c r="C38" s="2" t="n"/>
      <c r="D38" s="2" t="n"/>
      <c r="E38" s="4" t="n"/>
      <c r="F38" s="4" t="n"/>
      <c r="G38" s="2" t="n"/>
      <c r="H38" s="4" t="n"/>
      <c r="I38" s="2" t="n"/>
      <c r="J38" s="2" t="n"/>
      <c r="K38" s="30" t="n"/>
      <c r="L38" s="31">
        <f>IF(K38="","",IF(D38="Entrada",K38,-K38))</f>
        <v/>
      </c>
      <c r="M38" s="31">
        <f>IF(L38="","",SUM($L$2:L38))</f>
        <v/>
      </c>
      <c r="N38" s="2" t="n"/>
      <c r="O38" s="7">
        <f>IF(N38="","",IF(N38="Sim","Conciliado","Pendente"))</f>
        <v/>
      </c>
      <c r="P38" s="4" t="n"/>
    </row>
    <row r="39">
      <c r="A39" s="2" t="n"/>
      <c r="B39" s="29" t="n"/>
      <c r="C39" s="2" t="n"/>
      <c r="D39" s="2" t="n"/>
      <c r="E39" s="4" t="n"/>
      <c r="F39" s="4" t="n"/>
      <c r="G39" s="2" t="n"/>
      <c r="H39" s="4" t="n"/>
      <c r="I39" s="2" t="n"/>
      <c r="J39" s="2" t="n"/>
      <c r="K39" s="30" t="n"/>
      <c r="L39" s="32">
        <f>IF(K39="","",IF(D39="Entrada",K39,-K39))</f>
        <v/>
      </c>
      <c r="M39" s="32">
        <f>IF(L39="","",SUM($L$2:L39))</f>
        <v/>
      </c>
      <c r="N39" s="2" t="n"/>
      <c r="O39" s="9">
        <f>IF(N39="","",IF(N39="Sim","Conciliado","Pendente"))</f>
        <v/>
      </c>
      <c r="P39" s="4" t="n"/>
    </row>
    <row r="40">
      <c r="A40" s="2" t="n"/>
      <c r="B40" s="29" t="n"/>
      <c r="C40" s="2" t="n"/>
      <c r="D40" s="2" t="n"/>
      <c r="E40" s="4" t="n"/>
      <c r="F40" s="4" t="n"/>
      <c r="G40" s="2" t="n"/>
      <c r="H40" s="4" t="n"/>
      <c r="I40" s="2" t="n"/>
      <c r="J40" s="2" t="n"/>
      <c r="K40" s="30" t="n"/>
      <c r="L40" s="31">
        <f>IF(K40="","",IF(D40="Entrada",K40,-K40))</f>
        <v/>
      </c>
      <c r="M40" s="31">
        <f>IF(L40="","",SUM($L$2:L40))</f>
        <v/>
      </c>
      <c r="N40" s="2" t="n"/>
      <c r="O40" s="7">
        <f>IF(N40="","",IF(N40="Sim","Conciliado","Pendente"))</f>
        <v/>
      </c>
      <c r="P40" s="4" t="n"/>
    </row>
    <row r="41">
      <c r="A41" s="2" t="n"/>
      <c r="B41" s="29" t="n"/>
      <c r="C41" s="2" t="n"/>
      <c r="D41" s="2" t="n"/>
      <c r="E41" s="4" t="n"/>
      <c r="F41" s="4" t="n"/>
      <c r="G41" s="2" t="n"/>
      <c r="H41" s="4" t="n"/>
      <c r="I41" s="2" t="n"/>
      <c r="J41" s="2" t="n"/>
      <c r="K41" s="30" t="n"/>
      <c r="L41" s="32">
        <f>IF(K41="","",IF(D41="Entrada",K41,-K41))</f>
        <v/>
      </c>
      <c r="M41" s="32">
        <f>IF(L41="","",SUM($L$2:L41))</f>
        <v/>
      </c>
      <c r="N41" s="2" t="n"/>
      <c r="O41" s="9">
        <f>IF(N41="","",IF(N41="Sim","Conciliado","Pendente"))</f>
        <v/>
      </c>
      <c r="P41" s="4" t="n"/>
    </row>
    <row r="42">
      <c r="A42" s="2" t="n"/>
      <c r="B42" s="29" t="n"/>
      <c r="C42" s="2" t="n"/>
      <c r="D42" s="2" t="n"/>
      <c r="E42" s="4" t="n"/>
      <c r="F42" s="4" t="n"/>
      <c r="G42" s="2" t="n"/>
      <c r="H42" s="4" t="n"/>
      <c r="I42" s="2" t="n"/>
      <c r="J42" s="2" t="n"/>
      <c r="K42" s="30" t="n"/>
      <c r="L42" s="31">
        <f>IF(K42="","",IF(D42="Entrada",K42,-K42))</f>
        <v/>
      </c>
      <c r="M42" s="31">
        <f>IF(L42="","",SUM($L$2:L42))</f>
        <v/>
      </c>
      <c r="N42" s="2" t="n"/>
      <c r="O42" s="7">
        <f>IF(N42="","",IF(N42="Sim","Conciliado","Pendente"))</f>
        <v/>
      </c>
      <c r="P42" s="4" t="n"/>
    </row>
    <row r="43">
      <c r="A43" s="2" t="n"/>
      <c r="B43" s="29" t="n"/>
      <c r="C43" s="2" t="n"/>
      <c r="D43" s="2" t="n"/>
      <c r="E43" s="4" t="n"/>
      <c r="F43" s="4" t="n"/>
      <c r="G43" s="2" t="n"/>
      <c r="H43" s="4" t="n"/>
      <c r="I43" s="2" t="n"/>
      <c r="J43" s="2" t="n"/>
      <c r="K43" s="30" t="n"/>
      <c r="L43" s="32">
        <f>IF(K43="","",IF(D43="Entrada",K43,-K43))</f>
        <v/>
      </c>
      <c r="M43" s="32">
        <f>IF(L43="","",SUM($L$2:L43))</f>
        <v/>
      </c>
      <c r="N43" s="2" t="n"/>
      <c r="O43" s="9">
        <f>IF(N43="","",IF(N43="Sim","Conciliado","Pendente"))</f>
        <v/>
      </c>
      <c r="P43" s="4" t="n"/>
    </row>
    <row r="44">
      <c r="A44" s="2" t="n"/>
      <c r="B44" s="29" t="n"/>
      <c r="C44" s="2" t="n"/>
      <c r="D44" s="2" t="n"/>
      <c r="E44" s="4" t="n"/>
      <c r="F44" s="4" t="n"/>
      <c r="G44" s="2" t="n"/>
      <c r="H44" s="4" t="n"/>
      <c r="I44" s="2" t="n"/>
      <c r="J44" s="2" t="n"/>
      <c r="K44" s="30" t="n"/>
      <c r="L44" s="31">
        <f>IF(K44="","",IF(D44="Entrada",K44,-K44))</f>
        <v/>
      </c>
      <c r="M44" s="31">
        <f>IF(L44="","",SUM($L$2:L44))</f>
        <v/>
      </c>
      <c r="N44" s="2" t="n"/>
      <c r="O44" s="7">
        <f>IF(N44="","",IF(N44="Sim","Conciliado","Pendente"))</f>
        <v/>
      </c>
      <c r="P44" s="4" t="n"/>
    </row>
    <row r="45">
      <c r="A45" s="2" t="n"/>
      <c r="B45" s="29" t="n"/>
      <c r="C45" s="2" t="n"/>
      <c r="D45" s="2" t="n"/>
      <c r="E45" s="4" t="n"/>
      <c r="F45" s="4" t="n"/>
      <c r="G45" s="2" t="n"/>
      <c r="H45" s="4" t="n"/>
      <c r="I45" s="2" t="n"/>
      <c r="J45" s="2" t="n"/>
      <c r="K45" s="30" t="n"/>
      <c r="L45" s="32">
        <f>IF(K45="","",IF(D45="Entrada",K45,-K45))</f>
        <v/>
      </c>
      <c r="M45" s="32">
        <f>IF(L45="","",SUM($L$2:L45))</f>
        <v/>
      </c>
      <c r="N45" s="2" t="n"/>
      <c r="O45" s="9">
        <f>IF(N45="","",IF(N45="Sim","Conciliado","Pendente"))</f>
        <v/>
      </c>
      <c r="P45" s="4" t="n"/>
    </row>
    <row r="46">
      <c r="A46" s="2" t="n"/>
      <c r="B46" s="29" t="n"/>
      <c r="C46" s="2" t="n"/>
      <c r="D46" s="2" t="n"/>
      <c r="E46" s="4" t="n"/>
      <c r="F46" s="4" t="n"/>
      <c r="G46" s="2" t="n"/>
      <c r="H46" s="4" t="n"/>
      <c r="I46" s="2" t="n"/>
      <c r="J46" s="2" t="n"/>
      <c r="K46" s="30" t="n"/>
      <c r="L46" s="31">
        <f>IF(K46="","",IF(D46="Entrada",K46,-K46))</f>
        <v/>
      </c>
      <c r="M46" s="31">
        <f>IF(L46="","",SUM($L$2:L46))</f>
        <v/>
      </c>
      <c r="N46" s="2" t="n"/>
      <c r="O46" s="7">
        <f>IF(N46="","",IF(N46="Sim","Conciliado","Pendente"))</f>
        <v/>
      </c>
      <c r="P46" s="4" t="n"/>
    </row>
    <row r="47">
      <c r="A47" s="2" t="n"/>
      <c r="B47" s="29" t="n"/>
      <c r="C47" s="2" t="n"/>
      <c r="D47" s="2" t="n"/>
      <c r="E47" s="4" t="n"/>
      <c r="F47" s="4" t="n"/>
      <c r="G47" s="2" t="n"/>
      <c r="H47" s="4" t="n"/>
      <c r="I47" s="2" t="n"/>
      <c r="J47" s="2" t="n"/>
      <c r="K47" s="30" t="n"/>
      <c r="L47" s="32">
        <f>IF(K47="","",IF(D47="Entrada",K47,-K47))</f>
        <v/>
      </c>
      <c r="M47" s="32">
        <f>IF(L47="","",SUM($L$2:L47))</f>
        <v/>
      </c>
      <c r="N47" s="2" t="n"/>
      <c r="O47" s="9">
        <f>IF(N47="","",IF(N47="Sim","Conciliado","Pendente"))</f>
        <v/>
      </c>
      <c r="P47" s="4" t="n"/>
    </row>
    <row r="48">
      <c r="A48" s="2" t="n"/>
      <c r="B48" s="29" t="n"/>
      <c r="C48" s="2" t="n"/>
      <c r="D48" s="2" t="n"/>
      <c r="E48" s="4" t="n"/>
      <c r="F48" s="4" t="n"/>
      <c r="G48" s="2" t="n"/>
      <c r="H48" s="4" t="n"/>
      <c r="I48" s="2" t="n"/>
      <c r="J48" s="2" t="n"/>
      <c r="K48" s="30" t="n"/>
      <c r="L48" s="31">
        <f>IF(K48="","",IF(D48="Entrada",K48,-K48))</f>
        <v/>
      </c>
      <c r="M48" s="31">
        <f>IF(L48="","",SUM($L$2:L48))</f>
        <v/>
      </c>
      <c r="N48" s="2" t="n"/>
      <c r="O48" s="7">
        <f>IF(N48="","",IF(N48="Sim","Conciliado","Pendente"))</f>
        <v/>
      </c>
      <c r="P48" s="4" t="n"/>
    </row>
    <row r="49">
      <c r="A49" s="2" t="n"/>
      <c r="B49" s="29" t="n"/>
      <c r="C49" s="2" t="n"/>
      <c r="D49" s="2" t="n"/>
      <c r="E49" s="4" t="n"/>
      <c r="F49" s="4" t="n"/>
      <c r="G49" s="2" t="n"/>
      <c r="H49" s="4" t="n"/>
      <c r="I49" s="2" t="n"/>
      <c r="J49" s="2" t="n"/>
      <c r="K49" s="30" t="n"/>
      <c r="L49" s="32">
        <f>IF(K49="","",IF(D49="Entrada",K49,-K49))</f>
        <v/>
      </c>
      <c r="M49" s="32">
        <f>IF(L49="","",SUM($L$2:L49))</f>
        <v/>
      </c>
      <c r="N49" s="2" t="n"/>
      <c r="O49" s="9">
        <f>IF(N49="","",IF(N49="Sim","Conciliado","Pendente"))</f>
        <v/>
      </c>
      <c r="P49" s="4" t="n"/>
    </row>
    <row r="50">
      <c r="A50" s="2" t="n"/>
      <c r="B50" s="29" t="n"/>
      <c r="C50" s="2" t="n"/>
      <c r="D50" s="2" t="n"/>
      <c r="E50" s="4" t="n"/>
      <c r="F50" s="4" t="n"/>
      <c r="G50" s="2" t="n"/>
      <c r="H50" s="4" t="n"/>
      <c r="I50" s="2" t="n"/>
      <c r="J50" s="2" t="n"/>
      <c r="K50" s="30" t="n"/>
      <c r="L50" s="31">
        <f>IF(K50="","",IF(D50="Entrada",K50,-K50))</f>
        <v/>
      </c>
      <c r="M50" s="31">
        <f>IF(L50="","",SUM($L$2:L50))</f>
        <v/>
      </c>
      <c r="N50" s="2" t="n"/>
      <c r="O50" s="7">
        <f>IF(N50="","",IF(N50="Sim","Conciliado","Pendente"))</f>
        <v/>
      </c>
      <c r="P50" s="4" t="n"/>
    </row>
    <row r="51">
      <c r="A51" s="2" t="n"/>
      <c r="B51" s="29" t="n"/>
      <c r="C51" s="2" t="n"/>
      <c r="D51" s="2" t="n"/>
      <c r="E51" s="4" t="n"/>
      <c r="F51" s="4" t="n"/>
      <c r="G51" s="2" t="n"/>
      <c r="H51" s="4" t="n"/>
      <c r="I51" s="2" t="n"/>
      <c r="J51" s="2" t="n"/>
      <c r="K51" s="30" t="n"/>
      <c r="L51" s="32">
        <f>IF(K51="","",IF(D51="Entrada",K51,-K51))</f>
        <v/>
      </c>
      <c r="M51" s="32">
        <f>IF(L51="","",SUM($L$2:L51))</f>
        <v/>
      </c>
      <c r="N51" s="2" t="n"/>
      <c r="O51" s="9">
        <f>IF(N51="","",IF(N51="Sim","Conciliado","Pendente"))</f>
        <v/>
      </c>
      <c r="P51" s="4" t="n"/>
    </row>
    <row r="52">
      <c r="A52" s="2" t="n"/>
      <c r="B52" s="29" t="n"/>
      <c r="C52" s="2" t="n"/>
      <c r="D52" s="2" t="n"/>
      <c r="E52" s="4" t="n"/>
      <c r="F52" s="4" t="n"/>
      <c r="G52" s="2" t="n"/>
      <c r="H52" s="4" t="n"/>
      <c r="I52" s="2" t="n"/>
      <c r="J52" s="2" t="n"/>
      <c r="K52" s="30" t="n"/>
      <c r="L52" s="31">
        <f>IF(K52="","",IF(D52="Entrada",K52,-K52))</f>
        <v/>
      </c>
      <c r="M52" s="31">
        <f>IF(L52="","",SUM($L$2:L52))</f>
        <v/>
      </c>
      <c r="N52" s="2" t="n"/>
      <c r="O52" s="7">
        <f>IF(N52="","",IF(N52="Sim","Conciliado","Pendente"))</f>
        <v/>
      </c>
      <c r="P52" s="4" t="n"/>
    </row>
    <row r="53">
      <c r="A53" s="2" t="n"/>
      <c r="B53" s="29" t="n"/>
      <c r="C53" s="2" t="n"/>
      <c r="D53" s="2" t="n"/>
      <c r="E53" s="4" t="n"/>
      <c r="F53" s="4" t="n"/>
      <c r="G53" s="2" t="n"/>
      <c r="H53" s="4" t="n"/>
      <c r="I53" s="2" t="n"/>
      <c r="J53" s="2" t="n"/>
      <c r="K53" s="30" t="n"/>
      <c r="L53" s="32">
        <f>IF(K53="","",IF(D53="Entrada",K53,-K53))</f>
        <v/>
      </c>
      <c r="M53" s="32">
        <f>IF(L53="","",SUM($L$2:L53))</f>
        <v/>
      </c>
      <c r="N53" s="2" t="n"/>
      <c r="O53" s="9">
        <f>IF(N53="","",IF(N53="Sim","Conciliado","Pendente"))</f>
        <v/>
      </c>
      <c r="P53" s="4" t="n"/>
    </row>
    <row r="54">
      <c r="A54" s="2" t="n"/>
      <c r="B54" s="29" t="n"/>
      <c r="C54" s="2" t="n"/>
      <c r="D54" s="2" t="n"/>
      <c r="E54" s="4" t="n"/>
      <c r="F54" s="4" t="n"/>
      <c r="G54" s="2" t="n"/>
      <c r="H54" s="4" t="n"/>
      <c r="I54" s="2" t="n"/>
      <c r="J54" s="2" t="n"/>
      <c r="K54" s="30" t="n"/>
      <c r="L54" s="31">
        <f>IF(K54="","",IF(D54="Entrada",K54,-K54))</f>
        <v/>
      </c>
      <c r="M54" s="31">
        <f>IF(L54="","",SUM($L$2:L54))</f>
        <v/>
      </c>
      <c r="N54" s="2" t="n"/>
      <c r="O54" s="7">
        <f>IF(N54="","",IF(N54="Sim","Conciliado","Pendente"))</f>
        <v/>
      </c>
      <c r="P54" s="4" t="n"/>
    </row>
    <row r="55">
      <c r="A55" s="2" t="n"/>
      <c r="B55" s="29" t="n"/>
      <c r="C55" s="2" t="n"/>
      <c r="D55" s="2" t="n"/>
      <c r="E55" s="4" t="n"/>
      <c r="F55" s="4" t="n"/>
      <c r="G55" s="2" t="n"/>
      <c r="H55" s="4" t="n"/>
      <c r="I55" s="2" t="n"/>
      <c r="J55" s="2" t="n"/>
      <c r="K55" s="30" t="n"/>
      <c r="L55" s="32">
        <f>IF(K55="","",IF(D55="Entrada",K55,-K55))</f>
        <v/>
      </c>
      <c r="M55" s="32">
        <f>IF(L55="","",SUM($L$2:L55))</f>
        <v/>
      </c>
      <c r="N55" s="2" t="n"/>
      <c r="O55" s="9">
        <f>IF(N55="","",IF(N55="Sim","Conciliado","Pendente"))</f>
        <v/>
      </c>
      <c r="P55" s="4" t="n"/>
    </row>
    <row r="56">
      <c r="A56" s="2" t="n"/>
      <c r="B56" s="29" t="n"/>
      <c r="C56" s="2" t="n"/>
      <c r="D56" s="2" t="n"/>
      <c r="E56" s="4" t="n"/>
      <c r="F56" s="4" t="n"/>
      <c r="G56" s="2" t="n"/>
      <c r="H56" s="4" t="n"/>
      <c r="I56" s="2" t="n"/>
      <c r="J56" s="2" t="n"/>
      <c r="K56" s="30" t="n"/>
      <c r="L56" s="31">
        <f>IF(K56="","",IF(D56="Entrada",K56,-K56))</f>
        <v/>
      </c>
      <c r="M56" s="31">
        <f>IF(L56="","",SUM($L$2:L56))</f>
        <v/>
      </c>
      <c r="N56" s="2" t="n"/>
      <c r="O56" s="7">
        <f>IF(N56="","",IF(N56="Sim","Conciliado","Pendente"))</f>
        <v/>
      </c>
      <c r="P56" s="4" t="n"/>
    </row>
    <row r="57">
      <c r="A57" s="2" t="n"/>
      <c r="B57" s="29" t="n"/>
      <c r="C57" s="2" t="n"/>
      <c r="D57" s="2" t="n"/>
      <c r="E57" s="4" t="n"/>
      <c r="F57" s="4" t="n"/>
      <c r="G57" s="2" t="n"/>
      <c r="H57" s="4" t="n"/>
      <c r="I57" s="2" t="n"/>
      <c r="J57" s="2" t="n"/>
      <c r="K57" s="30" t="n"/>
      <c r="L57" s="32">
        <f>IF(K57="","",IF(D57="Entrada",K57,-K57))</f>
        <v/>
      </c>
      <c r="M57" s="32">
        <f>IF(L57="","",SUM($L$2:L57))</f>
        <v/>
      </c>
      <c r="N57" s="2" t="n"/>
      <c r="O57" s="9">
        <f>IF(N57="","",IF(N57="Sim","Conciliado","Pendente"))</f>
        <v/>
      </c>
      <c r="P57" s="4" t="n"/>
    </row>
    <row r="58">
      <c r="A58" s="2" t="n"/>
      <c r="B58" s="29" t="n"/>
      <c r="C58" s="2" t="n"/>
      <c r="D58" s="2" t="n"/>
      <c r="E58" s="4" t="n"/>
      <c r="F58" s="4" t="n"/>
      <c r="G58" s="2" t="n"/>
      <c r="H58" s="4" t="n"/>
      <c r="I58" s="2" t="n"/>
      <c r="J58" s="2" t="n"/>
      <c r="K58" s="30" t="n"/>
      <c r="L58" s="31">
        <f>IF(K58="","",IF(D58="Entrada",K58,-K58))</f>
        <v/>
      </c>
      <c r="M58" s="31">
        <f>IF(L58="","",SUM($L$2:L58))</f>
        <v/>
      </c>
      <c r="N58" s="2" t="n"/>
      <c r="O58" s="7">
        <f>IF(N58="","",IF(N58="Sim","Conciliado","Pendente"))</f>
        <v/>
      </c>
      <c r="P58" s="4" t="n"/>
    </row>
    <row r="59">
      <c r="A59" s="2" t="n"/>
      <c r="B59" s="29" t="n"/>
      <c r="C59" s="2" t="n"/>
      <c r="D59" s="2" t="n"/>
      <c r="E59" s="4" t="n"/>
      <c r="F59" s="4" t="n"/>
      <c r="G59" s="2" t="n"/>
      <c r="H59" s="4" t="n"/>
      <c r="I59" s="2" t="n"/>
      <c r="J59" s="2" t="n"/>
      <c r="K59" s="30" t="n"/>
      <c r="L59" s="32">
        <f>IF(K59="","",IF(D59="Entrada",K59,-K59))</f>
        <v/>
      </c>
      <c r="M59" s="32">
        <f>IF(L59="","",SUM($L$2:L59))</f>
        <v/>
      </c>
      <c r="N59" s="2" t="n"/>
      <c r="O59" s="9">
        <f>IF(N59="","",IF(N59="Sim","Conciliado","Pendente"))</f>
        <v/>
      </c>
      <c r="P59" s="4" t="n"/>
    </row>
    <row r="60">
      <c r="A60" s="2" t="n"/>
      <c r="B60" s="29" t="n"/>
      <c r="C60" s="2" t="n"/>
      <c r="D60" s="2" t="n"/>
      <c r="E60" s="4" t="n"/>
      <c r="F60" s="4" t="n"/>
      <c r="G60" s="2" t="n"/>
      <c r="H60" s="4" t="n"/>
      <c r="I60" s="2" t="n"/>
      <c r="J60" s="2" t="n"/>
      <c r="K60" s="30" t="n"/>
      <c r="L60" s="31">
        <f>IF(K60="","",IF(D60="Entrada",K60,-K60))</f>
        <v/>
      </c>
      <c r="M60" s="31">
        <f>IF(L60="","",SUM($L$2:L60))</f>
        <v/>
      </c>
      <c r="N60" s="2" t="n"/>
      <c r="O60" s="7">
        <f>IF(N60="","",IF(N60="Sim","Conciliado","Pendente"))</f>
        <v/>
      </c>
      <c r="P60" s="4" t="n"/>
    </row>
    <row r="61">
      <c r="A61" s="2" t="n"/>
      <c r="B61" s="29" t="n"/>
      <c r="C61" s="2" t="n"/>
      <c r="D61" s="2" t="n"/>
      <c r="E61" s="4" t="n"/>
      <c r="F61" s="4" t="n"/>
      <c r="G61" s="2" t="n"/>
      <c r="H61" s="4" t="n"/>
      <c r="I61" s="2" t="n"/>
      <c r="J61" s="2" t="n"/>
      <c r="K61" s="30" t="n"/>
      <c r="L61" s="32">
        <f>IF(K61="","",IF(D61="Entrada",K61,-K61))</f>
        <v/>
      </c>
      <c r="M61" s="32">
        <f>IF(L61="","",SUM($L$2:L61))</f>
        <v/>
      </c>
      <c r="N61" s="2" t="n"/>
      <c r="O61" s="9">
        <f>IF(N61="","",IF(N61="Sim","Conciliado","Pendente"))</f>
        <v/>
      </c>
      <c r="P61" s="4" t="n"/>
    </row>
    <row r="62">
      <c r="A62" s="2" t="n"/>
      <c r="B62" s="29" t="n"/>
      <c r="C62" s="2" t="n"/>
      <c r="D62" s="2" t="n"/>
      <c r="E62" s="4" t="n"/>
      <c r="F62" s="4" t="n"/>
      <c r="G62" s="2" t="n"/>
      <c r="H62" s="4" t="n"/>
      <c r="I62" s="2" t="n"/>
      <c r="J62" s="2" t="n"/>
      <c r="K62" s="30" t="n"/>
      <c r="L62" s="31">
        <f>IF(K62="","",IF(D62="Entrada",K62,-K62))</f>
        <v/>
      </c>
      <c r="M62" s="31">
        <f>IF(L62="","",SUM($L$2:L62))</f>
        <v/>
      </c>
      <c r="N62" s="2" t="n"/>
      <c r="O62" s="7">
        <f>IF(N62="","",IF(N62="Sim","Conciliado","Pendente"))</f>
        <v/>
      </c>
      <c r="P62" s="4" t="n"/>
    </row>
    <row r="63">
      <c r="A63" s="2" t="n"/>
      <c r="B63" s="29" t="n"/>
      <c r="C63" s="2" t="n"/>
      <c r="D63" s="2" t="n"/>
      <c r="E63" s="4" t="n"/>
      <c r="F63" s="4" t="n"/>
      <c r="G63" s="2" t="n"/>
      <c r="H63" s="4" t="n"/>
      <c r="I63" s="2" t="n"/>
      <c r="J63" s="2" t="n"/>
      <c r="K63" s="30" t="n"/>
      <c r="L63" s="32">
        <f>IF(K63="","",IF(D63="Entrada",K63,-K63))</f>
        <v/>
      </c>
      <c r="M63" s="32">
        <f>IF(L63="","",SUM($L$2:L63))</f>
        <v/>
      </c>
      <c r="N63" s="2" t="n"/>
      <c r="O63" s="9">
        <f>IF(N63="","",IF(N63="Sim","Conciliado","Pendente"))</f>
        <v/>
      </c>
      <c r="P63" s="4" t="n"/>
    </row>
    <row r="64">
      <c r="A64" s="2" t="n"/>
      <c r="B64" s="29" t="n"/>
      <c r="C64" s="2" t="n"/>
      <c r="D64" s="2" t="n"/>
      <c r="E64" s="4" t="n"/>
      <c r="F64" s="4" t="n"/>
      <c r="G64" s="2" t="n"/>
      <c r="H64" s="4" t="n"/>
      <c r="I64" s="2" t="n"/>
      <c r="J64" s="2" t="n"/>
      <c r="K64" s="30" t="n"/>
      <c r="L64" s="31">
        <f>IF(K64="","",IF(D64="Entrada",K64,-K64))</f>
        <v/>
      </c>
      <c r="M64" s="31">
        <f>IF(L64="","",SUM($L$2:L64))</f>
        <v/>
      </c>
      <c r="N64" s="2" t="n"/>
      <c r="O64" s="7">
        <f>IF(N64="","",IF(N64="Sim","Conciliado","Pendente"))</f>
        <v/>
      </c>
      <c r="P64" s="4" t="n"/>
    </row>
    <row r="65">
      <c r="A65" s="2" t="n"/>
      <c r="B65" s="29" t="n"/>
      <c r="C65" s="2" t="n"/>
      <c r="D65" s="2" t="n"/>
      <c r="E65" s="4" t="n"/>
      <c r="F65" s="4" t="n"/>
      <c r="G65" s="2" t="n"/>
      <c r="H65" s="4" t="n"/>
      <c r="I65" s="2" t="n"/>
      <c r="J65" s="2" t="n"/>
      <c r="K65" s="30" t="n"/>
      <c r="L65" s="32">
        <f>IF(K65="","",IF(D65="Entrada",K65,-K65))</f>
        <v/>
      </c>
      <c r="M65" s="32">
        <f>IF(L65="","",SUM($L$2:L65))</f>
        <v/>
      </c>
      <c r="N65" s="2" t="n"/>
      <c r="O65" s="9">
        <f>IF(N65="","",IF(N65="Sim","Conciliado","Pendente"))</f>
        <v/>
      </c>
      <c r="P65" s="4" t="n"/>
    </row>
    <row r="66">
      <c r="A66" s="2" t="n"/>
      <c r="B66" s="29" t="n"/>
      <c r="C66" s="2" t="n"/>
      <c r="D66" s="2" t="n"/>
      <c r="E66" s="4" t="n"/>
      <c r="F66" s="4" t="n"/>
      <c r="G66" s="2" t="n"/>
      <c r="H66" s="4" t="n"/>
      <c r="I66" s="2" t="n"/>
      <c r="J66" s="2" t="n"/>
      <c r="K66" s="30" t="n"/>
      <c r="L66" s="31">
        <f>IF(K66="","",IF(D66="Entrada",K66,-K66))</f>
        <v/>
      </c>
      <c r="M66" s="31">
        <f>IF(L66="","",SUM($L$2:L66))</f>
        <v/>
      </c>
      <c r="N66" s="2" t="n"/>
      <c r="O66" s="7">
        <f>IF(N66="","",IF(N66="Sim","Conciliado","Pendente"))</f>
        <v/>
      </c>
      <c r="P66" s="4" t="n"/>
    </row>
    <row r="67">
      <c r="A67" s="2" t="n"/>
      <c r="B67" s="29" t="n"/>
      <c r="C67" s="2" t="n"/>
      <c r="D67" s="2" t="n"/>
      <c r="E67" s="4" t="n"/>
      <c r="F67" s="4" t="n"/>
      <c r="G67" s="2" t="n"/>
      <c r="H67" s="4" t="n"/>
      <c r="I67" s="2" t="n"/>
      <c r="J67" s="2" t="n"/>
      <c r="K67" s="30" t="n"/>
      <c r="L67" s="32">
        <f>IF(K67="","",IF(D67="Entrada",K67,-K67))</f>
        <v/>
      </c>
      <c r="M67" s="32">
        <f>IF(L67="","",SUM($L$2:L67))</f>
        <v/>
      </c>
      <c r="N67" s="2" t="n"/>
      <c r="O67" s="9">
        <f>IF(N67="","",IF(N67="Sim","Conciliado","Pendente"))</f>
        <v/>
      </c>
      <c r="P67" s="4" t="n"/>
    </row>
    <row r="68">
      <c r="A68" s="2" t="n"/>
      <c r="B68" s="29" t="n"/>
      <c r="C68" s="2" t="n"/>
      <c r="D68" s="2" t="n"/>
      <c r="E68" s="4" t="n"/>
      <c r="F68" s="4" t="n"/>
      <c r="G68" s="2" t="n"/>
      <c r="H68" s="4" t="n"/>
      <c r="I68" s="2" t="n"/>
      <c r="J68" s="2" t="n"/>
      <c r="K68" s="30" t="n"/>
      <c r="L68" s="31">
        <f>IF(K68="","",IF(D68="Entrada",K68,-K68))</f>
        <v/>
      </c>
      <c r="M68" s="31">
        <f>IF(L68="","",SUM($L$2:L68))</f>
        <v/>
      </c>
      <c r="N68" s="2" t="n"/>
      <c r="O68" s="7">
        <f>IF(N68="","",IF(N68="Sim","Conciliado","Pendente"))</f>
        <v/>
      </c>
      <c r="P68" s="4" t="n"/>
    </row>
    <row r="69">
      <c r="A69" s="2" t="n"/>
      <c r="B69" s="29" t="n"/>
      <c r="C69" s="2" t="n"/>
      <c r="D69" s="2" t="n"/>
      <c r="E69" s="4" t="n"/>
      <c r="F69" s="4" t="n"/>
      <c r="G69" s="2" t="n"/>
      <c r="H69" s="4" t="n"/>
      <c r="I69" s="2" t="n"/>
      <c r="J69" s="2" t="n"/>
      <c r="K69" s="30" t="n"/>
      <c r="L69" s="32">
        <f>IF(K69="","",IF(D69="Entrada",K69,-K69))</f>
        <v/>
      </c>
      <c r="M69" s="32">
        <f>IF(L69="","",SUM($L$2:L69))</f>
        <v/>
      </c>
      <c r="N69" s="2" t="n"/>
      <c r="O69" s="9">
        <f>IF(N69="","",IF(N69="Sim","Conciliado","Pendente"))</f>
        <v/>
      </c>
      <c r="P69" s="4" t="n"/>
    </row>
    <row r="70">
      <c r="A70" s="2" t="n"/>
      <c r="B70" s="29" t="n"/>
      <c r="C70" s="2" t="n"/>
      <c r="D70" s="2" t="n"/>
      <c r="E70" s="4" t="n"/>
      <c r="F70" s="4" t="n"/>
      <c r="G70" s="2" t="n"/>
      <c r="H70" s="4" t="n"/>
      <c r="I70" s="2" t="n"/>
      <c r="J70" s="2" t="n"/>
      <c r="K70" s="30" t="n"/>
      <c r="L70" s="31">
        <f>IF(K70="","",IF(D70="Entrada",K70,-K70))</f>
        <v/>
      </c>
      <c r="M70" s="31">
        <f>IF(L70="","",SUM($L$2:L70))</f>
        <v/>
      </c>
      <c r="N70" s="2" t="n"/>
      <c r="O70" s="7">
        <f>IF(N70="","",IF(N70="Sim","Conciliado","Pendente"))</f>
        <v/>
      </c>
      <c r="P70" s="4" t="n"/>
    </row>
    <row r="71">
      <c r="A71" s="2" t="n"/>
      <c r="B71" s="29" t="n"/>
      <c r="C71" s="2" t="n"/>
      <c r="D71" s="2" t="n"/>
      <c r="E71" s="4" t="n"/>
      <c r="F71" s="4" t="n"/>
      <c r="G71" s="2" t="n"/>
      <c r="H71" s="4" t="n"/>
      <c r="I71" s="2" t="n"/>
      <c r="J71" s="2" t="n"/>
      <c r="K71" s="30" t="n"/>
      <c r="L71" s="32">
        <f>IF(K71="","",IF(D71="Entrada",K71,-K71))</f>
        <v/>
      </c>
      <c r="M71" s="32">
        <f>IF(L71="","",SUM($L$2:L71))</f>
        <v/>
      </c>
      <c r="N71" s="2" t="n"/>
      <c r="O71" s="9">
        <f>IF(N71="","",IF(N71="Sim","Conciliado","Pendente"))</f>
        <v/>
      </c>
      <c r="P71" s="4" t="n"/>
    </row>
    <row r="72">
      <c r="A72" s="2" t="n"/>
      <c r="B72" s="29" t="n"/>
      <c r="C72" s="2" t="n"/>
      <c r="D72" s="2" t="n"/>
      <c r="E72" s="4" t="n"/>
      <c r="F72" s="4" t="n"/>
      <c r="G72" s="2" t="n"/>
      <c r="H72" s="4" t="n"/>
      <c r="I72" s="2" t="n"/>
      <c r="J72" s="2" t="n"/>
      <c r="K72" s="30" t="n"/>
      <c r="L72" s="31">
        <f>IF(K72="","",IF(D72="Entrada",K72,-K72))</f>
        <v/>
      </c>
      <c r="M72" s="31">
        <f>IF(L72="","",SUM($L$2:L72))</f>
        <v/>
      </c>
      <c r="N72" s="2" t="n"/>
      <c r="O72" s="7">
        <f>IF(N72="","",IF(N72="Sim","Conciliado","Pendente"))</f>
        <v/>
      </c>
      <c r="P72" s="4" t="n"/>
    </row>
    <row r="73">
      <c r="A73" s="2" t="n"/>
      <c r="B73" s="29" t="n"/>
      <c r="C73" s="2" t="n"/>
      <c r="D73" s="2" t="n"/>
      <c r="E73" s="4" t="n"/>
      <c r="F73" s="4" t="n"/>
      <c r="G73" s="2" t="n"/>
      <c r="H73" s="4" t="n"/>
      <c r="I73" s="2" t="n"/>
      <c r="J73" s="2" t="n"/>
      <c r="K73" s="30" t="n"/>
      <c r="L73" s="32">
        <f>IF(K73="","",IF(D73="Entrada",K73,-K73))</f>
        <v/>
      </c>
      <c r="M73" s="32">
        <f>IF(L73="","",SUM($L$2:L73))</f>
        <v/>
      </c>
      <c r="N73" s="2" t="n"/>
      <c r="O73" s="9">
        <f>IF(N73="","",IF(N73="Sim","Conciliado","Pendente"))</f>
        <v/>
      </c>
      <c r="P73" s="4" t="n"/>
    </row>
    <row r="74">
      <c r="A74" s="2" t="n"/>
      <c r="B74" s="29" t="n"/>
      <c r="C74" s="2" t="n"/>
      <c r="D74" s="2" t="n"/>
      <c r="E74" s="4" t="n"/>
      <c r="F74" s="4" t="n"/>
      <c r="G74" s="2" t="n"/>
      <c r="H74" s="4" t="n"/>
      <c r="I74" s="2" t="n"/>
      <c r="J74" s="2" t="n"/>
      <c r="K74" s="30" t="n"/>
      <c r="L74" s="31">
        <f>IF(K74="","",IF(D74="Entrada",K74,-K74))</f>
        <v/>
      </c>
      <c r="M74" s="31">
        <f>IF(L74="","",SUM($L$2:L74))</f>
        <v/>
      </c>
      <c r="N74" s="2" t="n"/>
      <c r="O74" s="7">
        <f>IF(N74="","",IF(N74="Sim","Conciliado","Pendente"))</f>
        <v/>
      </c>
      <c r="P74" s="4" t="n"/>
    </row>
    <row r="75">
      <c r="A75" s="2" t="n"/>
      <c r="B75" s="29" t="n"/>
      <c r="C75" s="2" t="n"/>
      <c r="D75" s="2" t="n"/>
      <c r="E75" s="4" t="n"/>
      <c r="F75" s="4" t="n"/>
      <c r="G75" s="2" t="n"/>
      <c r="H75" s="4" t="n"/>
      <c r="I75" s="2" t="n"/>
      <c r="J75" s="2" t="n"/>
      <c r="K75" s="30" t="n"/>
      <c r="L75" s="32">
        <f>IF(K75="","",IF(D75="Entrada",K75,-K75))</f>
        <v/>
      </c>
      <c r="M75" s="32">
        <f>IF(L75="","",SUM($L$2:L75))</f>
        <v/>
      </c>
      <c r="N75" s="2" t="n"/>
      <c r="O75" s="9">
        <f>IF(N75="","",IF(N75="Sim","Conciliado","Pendente"))</f>
        <v/>
      </c>
      <c r="P75" s="4" t="n"/>
    </row>
    <row r="76">
      <c r="A76" s="2" t="n"/>
      <c r="B76" s="29" t="n"/>
      <c r="C76" s="2" t="n"/>
      <c r="D76" s="2" t="n"/>
      <c r="E76" s="4" t="n"/>
      <c r="F76" s="4" t="n"/>
      <c r="G76" s="2" t="n"/>
      <c r="H76" s="4" t="n"/>
      <c r="I76" s="2" t="n"/>
      <c r="J76" s="2" t="n"/>
      <c r="K76" s="30" t="n"/>
      <c r="L76" s="31">
        <f>IF(K76="","",IF(D76="Entrada",K76,-K76))</f>
        <v/>
      </c>
      <c r="M76" s="31">
        <f>IF(L76="","",SUM($L$2:L76))</f>
        <v/>
      </c>
      <c r="N76" s="2" t="n"/>
      <c r="O76" s="7">
        <f>IF(N76="","",IF(N76="Sim","Conciliado","Pendente"))</f>
        <v/>
      </c>
      <c r="P76" s="4" t="n"/>
    </row>
    <row r="77">
      <c r="A77" s="2" t="n"/>
      <c r="B77" s="29" t="n"/>
      <c r="C77" s="2" t="n"/>
      <c r="D77" s="2" t="n"/>
      <c r="E77" s="4" t="n"/>
      <c r="F77" s="4" t="n"/>
      <c r="G77" s="2" t="n"/>
      <c r="H77" s="4" t="n"/>
      <c r="I77" s="2" t="n"/>
      <c r="J77" s="2" t="n"/>
      <c r="K77" s="30" t="n"/>
      <c r="L77" s="32">
        <f>IF(K77="","",IF(D77="Entrada",K77,-K77))</f>
        <v/>
      </c>
      <c r="M77" s="32">
        <f>IF(L77="","",SUM($L$2:L77))</f>
        <v/>
      </c>
      <c r="N77" s="2" t="n"/>
      <c r="O77" s="9">
        <f>IF(N77="","",IF(N77="Sim","Conciliado","Pendente"))</f>
        <v/>
      </c>
      <c r="P77" s="4" t="n"/>
    </row>
    <row r="78">
      <c r="A78" s="2" t="n"/>
      <c r="B78" s="29" t="n"/>
      <c r="C78" s="2" t="n"/>
      <c r="D78" s="2" t="n"/>
      <c r="E78" s="4" t="n"/>
      <c r="F78" s="4" t="n"/>
      <c r="G78" s="2" t="n"/>
      <c r="H78" s="4" t="n"/>
      <c r="I78" s="2" t="n"/>
      <c r="J78" s="2" t="n"/>
      <c r="K78" s="30" t="n"/>
      <c r="L78" s="31">
        <f>IF(K78="","",IF(D78="Entrada",K78,-K78))</f>
        <v/>
      </c>
      <c r="M78" s="31">
        <f>IF(L78="","",SUM($L$2:L78))</f>
        <v/>
      </c>
      <c r="N78" s="2" t="n"/>
      <c r="O78" s="7">
        <f>IF(N78="","",IF(N78="Sim","Conciliado","Pendente"))</f>
        <v/>
      </c>
      <c r="P78" s="4" t="n"/>
    </row>
    <row r="79">
      <c r="A79" s="2" t="n"/>
      <c r="B79" s="29" t="n"/>
      <c r="C79" s="2" t="n"/>
      <c r="D79" s="2" t="n"/>
      <c r="E79" s="4" t="n"/>
      <c r="F79" s="4" t="n"/>
      <c r="G79" s="2" t="n"/>
      <c r="H79" s="4" t="n"/>
      <c r="I79" s="2" t="n"/>
      <c r="J79" s="2" t="n"/>
      <c r="K79" s="30" t="n"/>
      <c r="L79" s="32">
        <f>IF(K79="","",IF(D79="Entrada",K79,-K79))</f>
        <v/>
      </c>
      <c r="M79" s="32">
        <f>IF(L79="","",SUM($L$2:L79))</f>
        <v/>
      </c>
      <c r="N79" s="2" t="n"/>
      <c r="O79" s="9">
        <f>IF(N79="","",IF(N79="Sim","Conciliado","Pendente"))</f>
        <v/>
      </c>
      <c r="P79" s="4" t="n"/>
    </row>
    <row r="80">
      <c r="A80" s="2" t="n"/>
      <c r="B80" s="29" t="n"/>
      <c r="C80" s="2" t="n"/>
      <c r="D80" s="2" t="n"/>
      <c r="E80" s="4" t="n"/>
      <c r="F80" s="4" t="n"/>
      <c r="G80" s="2" t="n"/>
      <c r="H80" s="4" t="n"/>
      <c r="I80" s="2" t="n"/>
      <c r="J80" s="2" t="n"/>
      <c r="K80" s="30" t="n"/>
      <c r="L80" s="31">
        <f>IF(K80="","",IF(D80="Entrada",K80,-K80))</f>
        <v/>
      </c>
      <c r="M80" s="31">
        <f>IF(L80="","",SUM($L$2:L80))</f>
        <v/>
      </c>
      <c r="N80" s="2" t="n"/>
      <c r="O80" s="7">
        <f>IF(N80="","",IF(N80="Sim","Conciliado","Pendente"))</f>
        <v/>
      </c>
      <c r="P80" s="4" t="n"/>
    </row>
    <row r="81">
      <c r="A81" s="2" t="n"/>
      <c r="B81" s="29" t="n"/>
      <c r="C81" s="2" t="n"/>
      <c r="D81" s="2" t="n"/>
      <c r="E81" s="4" t="n"/>
      <c r="F81" s="4" t="n"/>
      <c r="G81" s="2" t="n"/>
      <c r="H81" s="4" t="n"/>
      <c r="I81" s="2" t="n"/>
      <c r="J81" s="2" t="n"/>
      <c r="K81" s="30" t="n"/>
      <c r="L81" s="32">
        <f>IF(K81="","",IF(D81="Entrada",K81,-K81))</f>
        <v/>
      </c>
      <c r="M81" s="32">
        <f>IF(L81="","",SUM($L$2:L81))</f>
        <v/>
      </c>
      <c r="N81" s="2" t="n"/>
      <c r="O81" s="9">
        <f>IF(N81="","",IF(N81="Sim","Conciliado","Pendente"))</f>
        <v/>
      </c>
      <c r="P81" s="4" t="n"/>
    </row>
    <row r="82">
      <c r="A82" s="2" t="n"/>
      <c r="B82" s="29" t="n"/>
      <c r="C82" s="2" t="n"/>
      <c r="D82" s="2" t="n"/>
      <c r="E82" s="4" t="n"/>
      <c r="F82" s="4" t="n"/>
      <c r="G82" s="2" t="n"/>
      <c r="H82" s="4" t="n"/>
      <c r="I82" s="2" t="n"/>
      <c r="J82" s="2" t="n"/>
      <c r="K82" s="30" t="n"/>
      <c r="L82" s="31">
        <f>IF(K82="","",IF(D82="Entrada",K82,-K82))</f>
        <v/>
      </c>
      <c r="M82" s="31">
        <f>IF(L82="","",SUM($L$2:L82))</f>
        <v/>
      </c>
      <c r="N82" s="2" t="n"/>
      <c r="O82" s="7">
        <f>IF(N82="","",IF(N82="Sim","Conciliado","Pendente"))</f>
        <v/>
      </c>
      <c r="P82" s="4" t="n"/>
    </row>
    <row r="83">
      <c r="A83" s="2" t="n"/>
      <c r="B83" s="29" t="n"/>
      <c r="C83" s="2" t="n"/>
      <c r="D83" s="2" t="n"/>
      <c r="E83" s="4" t="n"/>
      <c r="F83" s="4" t="n"/>
      <c r="G83" s="2" t="n"/>
      <c r="H83" s="4" t="n"/>
      <c r="I83" s="2" t="n"/>
      <c r="J83" s="2" t="n"/>
      <c r="K83" s="30" t="n"/>
      <c r="L83" s="32">
        <f>IF(K83="","",IF(D83="Entrada",K83,-K83))</f>
        <v/>
      </c>
      <c r="M83" s="32">
        <f>IF(L83="","",SUM($L$2:L83))</f>
        <v/>
      </c>
      <c r="N83" s="2" t="n"/>
      <c r="O83" s="9">
        <f>IF(N83="","",IF(N83="Sim","Conciliado","Pendente"))</f>
        <v/>
      </c>
      <c r="P83" s="4" t="n"/>
    </row>
    <row r="84">
      <c r="A84" s="2" t="n"/>
      <c r="B84" s="29" t="n"/>
      <c r="C84" s="2" t="n"/>
      <c r="D84" s="2" t="n"/>
      <c r="E84" s="4" t="n"/>
      <c r="F84" s="4" t="n"/>
      <c r="G84" s="2" t="n"/>
      <c r="H84" s="4" t="n"/>
      <c r="I84" s="2" t="n"/>
      <c r="J84" s="2" t="n"/>
      <c r="K84" s="30" t="n"/>
      <c r="L84" s="31">
        <f>IF(K84="","",IF(D84="Entrada",K84,-K84))</f>
        <v/>
      </c>
      <c r="M84" s="31">
        <f>IF(L84="","",SUM($L$2:L84))</f>
        <v/>
      </c>
      <c r="N84" s="2" t="n"/>
      <c r="O84" s="7">
        <f>IF(N84="","",IF(N84="Sim","Conciliado","Pendente"))</f>
        <v/>
      </c>
      <c r="P84" s="4" t="n"/>
    </row>
    <row r="85">
      <c r="A85" s="2" t="n"/>
      <c r="B85" s="29" t="n"/>
      <c r="C85" s="2" t="n"/>
      <c r="D85" s="2" t="n"/>
      <c r="E85" s="4" t="n"/>
      <c r="F85" s="4" t="n"/>
      <c r="G85" s="2" t="n"/>
      <c r="H85" s="4" t="n"/>
      <c r="I85" s="2" t="n"/>
      <c r="J85" s="2" t="n"/>
      <c r="K85" s="30" t="n"/>
      <c r="L85" s="32">
        <f>IF(K85="","",IF(D85="Entrada",K85,-K85))</f>
        <v/>
      </c>
      <c r="M85" s="32">
        <f>IF(L85="","",SUM($L$2:L85))</f>
        <v/>
      </c>
      <c r="N85" s="2" t="n"/>
      <c r="O85" s="9">
        <f>IF(N85="","",IF(N85="Sim","Conciliado","Pendente"))</f>
        <v/>
      </c>
      <c r="P85" s="4" t="n"/>
    </row>
    <row r="86">
      <c r="A86" s="2" t="n"/>
      <c r="B86" s="29" t="n"/>
      <c r="C86" s="2" t="n"/>
      <c r="D86" s="2" t="n"/>
      <c r="E86" s="4" t="n"/>
      <c r="F86" s="4" t="n"/>
      <c r="G86" s="2" t="n"/>
      <c r="H86" s="4" t="n"/>
      <c r="I86" s="2" t="n"/>
      <c r="J86" s="2" t="n"/>
      <c r="K86" s="30" t="n"/>
      <c r="L86" s="31">
        <f>IF(K86="","",IF(D86="Entrada",K86,-K86))</f>
        <v/>
      </c>
      <c r="M86" s="31">
        <f>IF(L86="","",SUM($L$2:L86))</f>
        <v/>
      </c>
      <c r="N86" s="2" t="n"/>
      <c r="O86" s="7">
        <f>IF(N86="","",IF(N86="Sim","Conciliado","Pendente"))</f>
        <v/>
      </c>
      <c r="P86" s="4" t="n"/>
    </row>
    <row r="87">
      <c r="A87" s="2" t="n"/>
      <c r="B87" s="29" t="n"/>
      <c r="C87" s="2" t="n"/>
      <c r="D87" s="2" t="n"/>
      <c r="E87" s="4" t="n"/>
      <c r="F87" s="4" t="n"/>
      <c r="G87" s="2" t="n"/>
      <c r="H87" s="4" t="n"/>
      <c r="I87" s="2" t="n"/>
      <c r="J87" s="2" t="n"/>
      <c r="K87" s="30" t="n"/>
      <c r="L87" s="32">
        <f>IF(K87="","",IF(D87="Entrada",K87,-K87))</f>
        <v/>
      </c>
      <c r="M87" s="32">
        <f>IF(L87="","",SUM($L$2:L87))</f>
        <v/>
      </c>
      <c r="N87" s="2" t="n"/>
      <c r="O87" s="9">
        <f>IF(N87="","",IF(N87="Sim","Conciliado","Pendente"))</f>
        <v/>
      </c>
      <c r="P87" s="4" t="n"/>
    </row>
    <row r="88">
      <c r="A88" s="2" t="n"/>
      <c r="B88" s="29" t="n"/>
      <c r="C88" s="2" t="n"/>
      <c r="D88" s="2" t="n"/>
      <c r="E88" s="4" t="n"/>
      <c r="F88" s="4" t="n"/>
      <c r="G88" s="2" t="n"/>
      <c r="H88" s="4" t="n"/>
      <c r="I88" s="2" t="n"/>
      <c r="J88" s="2" t="n"/>
      <c r="K88" s="30" t="n"/>
      <c r="L88" s="31">
        <f>IF(K88="","",IF(D88="Entrada",K88,-K88))</f>
        <v/>
      </c>
      <c r="M88" s="31">
        <f>IF(L88="","",SUM($L$2:L88))</f>
        <v/>
      </c>
      <c r="N88" s="2" t="n"/>
      <c r="O88" s="7">
        <f>IF(N88="","",IF(N88="Sim","Conciliado","Pendente"))</f>
        <v/>
      </c>
      <c r="P88" s="4" t="n"/>
    </row>
    <row r="89">
      <c r="A89" s="2" t="n"/>
      <c r="B89" s="29" t="n"/>
      <c r="C89" s="2" t="n"/>
      <c r="D89" s="2" t="n"/>
      <c r="E89" s="4" t="n"/>
      <c r="F89" s="4" t="n"/>
      <c r="G89" s="2" t="n"/>
      <c r="H89" s="4" t="n"/>
      <c r="I89" s="2" t="n"/>
      <c r="J89" s="2" t="n"/>
      <c r="K89" s="30" t="n"/>
      <c r="L89" s="32">
        <f>IF(K89="","",IF(D89="Entrada",K89,-K89))</f>
        <v/>
      </c>
      <c r="M89" s="32">
        <f>IF(L89="","",SUM($L$2:L89))</f>
        <v/>
      </c>
      <c r="N89" s="2" t="n"/>
      <c r="O89" s="9">
        <f>IF(N89="","",IF(N89="Sim","Conciliado","Pendente"))</f>
        <v/>
      </c>
      <c r="P89" s="4" t="n"/>
    </row>
    <row r="90">
      <c r="A90" s="2" t="n"/>
      <c r="B90" s="29" t="n"/>
      <c r="C90" s="2" t="n"/>
      <c r="D90" s="2" t="n"/>
      <c r="E90" s="4" t="n"/>
      <c r="F90" s="4" t="n"/>
      <c r="G90" s="2" t="n"/>
      <c r="H90" s="4" t="n"/>
      <c r="I90" s="2" t="n"/>
      <c r="J90" s="2" t="n"/>
      <c r="K90" s="30" t="n"/>
      <c r="L90" s="31">
        <f>IF(K90="","",IF(D90="Entrada",K90,-K90))</f>
        <v/>
      </c>
      <c r="M90" s="31">
        <f>IF(L90="","",SUM($L$2:L90))</f>
        <v/>
      </c>
      <c r="N90" s="2" t="n"/>
      <c r="O90" s="7">
        <f>IF(N90="","",IF(N90="Sim","Conciliado","Pendente"))</f>
        <v/>
      </c>
      <c r="P90" s="4" t="n"/>
    </row>
    <row r="91">
      <c r="A91" s="2" t="n"/>
      <c r="B91" s="29" t="n"/>
      <c r="C91" s="2" t="n"/>
      <c r="D91" s="2" t="n"/>
      <c r="E91" s="4" t="n"/>
      <c r="F91" s="4" t="n"/>
      <c r="G91" s="2" t="n"/>
      <c r="H91" s="4" t="n"/>
      <c r="I91" s="2" t="n"/>
      <c r="J91" s="2" t="n"/>
      <c r="K91" s="30" t="n"/>
      <c r="L91" s="32">
        <f>IF(K91="","",IF(D91="Entrada",K91,-K91))</f>
        <v/>
      </c>
      <c r="M91" s="32">
        <f>IF(L91="","",SUM($L$2:L91))</f>
        <v/>
      </c>
      <c r="N91" s="2" t="n"/>
      <c r="O91" s="9">
        <f>IF(N91="","",IF(N91="Sim","Conciliado","Pendente"))</f>
        <v/>
      </c>
      <c r="P91" s="4" t="n"/>
    </row>
    <row r="92">
      <c r="A92" s="2" t="n"/>
      <c r="B92" s="29" t="n"/>
      <c r="C92" s="2" t="n"/>
      <c r="D92" s="2" t="n"/>
      <c r="E92" s="4" t="n"/>
      <c r="F92" s="4" t="n"/>
      <c r="G92" s="2" t="n"/>
      <c r="H92" s="4" t="n"/>
      <c r="I92" s="2" t="n"/>
      <c r="J92" s="2" t="n"/>
      <c r="K92" s="30" t="n"/>
      <c r="L92" s="31">
        <f>IF(K92="","",IF(D92="Entrada",K92,-K92))</f>
        <v/>
      </c>
      <c r="M92" s="31">
        <f>IF(L92="","",SUM($L$2:L92))</f>
        <v/>
      </c>
      <c r="N92" s="2" t="n"/>
      <c r="O92" s="7">
        <f>IF(N92="","",IF(N92="Sim","Conciliado","Pendente"))</f>
        <v/>
      </c>
      <c r="P92" s="4" t="n"/>
    </row>
    <row r="93">
      <c r="A93" s="2" t="n"/>
      <c r="B93" s="29" t="n"/>
      <c r="C93" s="2" t="n"/>
      <c r="D93" s="2" t="n"/>
      <c r="E93" s="4" t="n"/>
      <c r="F93" s="4" t="n"/>
      <c r="G93" s="2" t="n"/>
      <c r="H93" s="4" t="n"/>
      <c r="I93" s="2" t="n"/>
      <c r="J93" s="2" t="n"/>
      <c r="K93" s="30" t="n"/>
      <c r="L93" s="32">
        <f>IF(K93="","",IF(D93="Entrada",K93,-K93))</f>
        <v/>
      </c>
      <c r="M93" s="32">
        <f>IF(L93="","",SUM($L$2:L93))</f>
        <v/>
      </c>
      <c r="N93" s="2" t="n"/>
      <c r="O93" s="9">
        <f>IF(N93="","",IF(N93="Sim","Conciliado","Pendente"))</f>
        <v/>
      </c>
      <c r="P93" s="4" t="n"/>
    </row>
    <row r="94">
      <c r="A94" s="2" t="n"/>
      <c r="B94" s="29" t="n"/>
      <c r="C94" s="2" t="n"/>
      <c r="D94" s="2" t="n"/>
      <c r="E94" s="4" t="n"/>
      <c r="F94" s="4" t="n"/>
      <c r="G94" s="2" t="n"/>
      <c r="H94" s="4" t="n"/>
      <c r="I94" s="2" t="n"/>
      <c r="J94" s="2" t="n"/>
      <c r="K94" s="30" t="n"/>
      <c r="L94" s="31">
        <f>IF(K94="","",IF(D94="Entrada",K94,-K94))</f>
        <v/>
      </c>
      <c r="M94" s="31">
        <f>IF(L94="","",SUM($L$2:L94))</f>
        <v/>
      </c>
      <c r="N94" s="2" t="n"/>
      <c r="O94" s="7">
        <f>IF(N94="","",IF(N94="Sim","Conciliado","Pendente"))</f>
        <v/>
      </c>
      <c r="P94" s="4" t="n"/>
    </row>
    <row r="95">
      <c r="A95" s="2" t="n"/>
      <c r="B95" s="29" t="n"/>
      <c r="C95" s="2" t="n"/>
      <c r="D95" s="2" t="n"/>
      <c r="E95" s="4" t="n"/>
      <c r="F95" s="4" t="n"/>
      <c r="G95" s="2" t="n"/>
      <c r="H95" s="4" t="n"/>
      <c r="I95" s="2" t="n"/>
      <c r="J95" s="2" t="n"/>
      <c r="K95" s="30" t="n"/>
      <c r="L95" s="32">
        <f>IF(K95="","",IF(D95="Entrada",K95,-K95))</f>
        <v/>
      </c>
      <c r="M95" s="32">
        <f>IF(L95="","",SUM($L$2:L95))</f>
        <v/>
      </c>
      <c r="N95" s="2" t="n"/>
      <c r="O95" s="9">
        <f>IF(N95="","",IF(N95="Sim","Conciliado","Pendente"))</f>
        <v/>
      </c>
      <c r="P95" s="4" t="n"/>
    </row>
    <row r="96">
      <c r="A96" s="2" t="n"/>
      <c r="B96" s="29" t="n"/>
      <c r="C96" s="2" t="n"/>
      <c r="D96" s="2" t="n"/>
      <c r="E96" s="4" t="n"/>
      <c r="F96" s="4" t="n"/>
      <c r="G96" s="2" t="n"/>
      <c r="H96" s="4" t="n"/>
      <c r="I96" s="2" t="n"/>
      <c r="J96" s="2" t="n"/>
      <c r="K96" s="30" t="n"/>
      <c r="L96" s="31">
        <f>IF(K96="","",IF(D96="Entrada",K96,-K96))</f>
        <v/>
      </c>
      <c r="M96" s="31">
        <f>IF(L96="","",SUM($L$2:L96))</f>
        <v/>
      </c>
      <c r="N96" s="2" t="n"/>
      <c r="O96" s="7">
        <f>IF(N96="","",IF(N96="Sim","Conciliado","Pendente"))</f>
        <v/>
      </c>
      <c r="P96" s="4" t="n"/>
    </row>
    <row r="97">
      <c r="A97" s="2" t="n"/>
      <c r="B97" s="29" t="n"/>
      <c r="C97" s="2" t="n"/>
      <c r="D97" s="2" t="n"/>
      <c r="E97" s="4" t="n"/>
      <c r="F97" s="4" t="n"/>
      <c r="G97" s="2" t="n"/>
      <c r="H97" s="4" t="n"/>
      <c r="I97" s="2" t="n"/>
      <c r="J97" s="2" t="n"/>
      <c r="K97" s="30" t="n"/>
      <c r="L97" s="32">
        <f>IF(K97="","",IF(D97="Entrada",K97,-K97))</f>
        <v/>
      </c>
      <c r="M97" s="32">
        <f>IF(L97="","",SUM($L$2:L97))</f>
        <v/>
      </c>
      <c r="N97" s="2" t="n"/>
      <c r="O97" s="9">
        <f>IF(N97="","",IF(N97="Sim","Conciliado","Pendente"))</f>
        <v/>
      </c>
      <c r="P97" s="4" t="n"/>
    </row>
    <row r="98">
      <c r="A98" s="2" t="n"/>
      <c r="B98" s="29" t="n"/>
      <c r="C98" s="2" t="n"/>
      <c r="D98" s="2" t="n"/>
      <c r="E98" s="4" t="n"/>
      <c r="F98" s="4" t="n"/>
      <c r="G98" s="2" t="n"/>
      <c r="H98" s="4" t="n"/>
      <c r="I98" s="2" t="n"/>
      <c r="J98" s="2" t="n"/>
      <c r="K98" s="30" t="n"/>
      <c r="L98" s="31">
        <f>IF(K98="","",IF(D98="Entrada",K98,-K98))</f>
        <v/>
      </c>
      <c r="M98" s="31">
        <f>IF(L98="","",SUM($L$2:L98))</f>
        <v/>
      </c>
      <c r="N98" s="2" t="n"/>
      <c r="O98" s="7">
        <f>IF(N98="","",IF(N98="Sim","Conciliado","Pendente"))</f>
        <v/>
      </c>
      <c r="P98" s="4" t="n"/>
    </row>
    <row r="99">
      <c r="A99" s="2" t="n"/>
      <c r="B99" s="29" t="n"/>
      <c r="C99" s="2" t="n"/>
      <c r="D99" s="2" t="n"/>
      <c r="E99" s="4" t="n"/>
      <c r="F99" s="4" t="n"/>
      <c r="G99" s="2" t="n"/>
      <c r="H99" s="4" t="n"/>
      <c r="I99" s="2" t="n"/>
      <c r="J99" s="2" t="n"/>
      <c r="K99" s="30" t="n"/>
      <c r="L99" s="32">
        <f>IF(K99="","",IF(D99="Entrada",K99,-K99))</f>
        <v/>
      </c>
      <c r="M99" s="32">
        <f>IF(L99="","",SUM($L$2:L99))</f>
        <v/>
      </c>
      <c r="N99" s="2" t="n"/>
      <c r="O99" s="9">
        <f>IF(N99="","",IF(N99="Sim","Conciliado","Pendente"))</f>
        <v/>
      </c>
      <c r="P99" s="4" t="n"/>
    </row>
    <row r="100">
      <c r="A100" s="2" t="n"/>
      <c r="B100" s="29" t="n"/>
      <c r="C100" s="2" t="n"/>
      <c r="D100" s="2" t="n"/>
      <c r="E100" s="4" t="n"/>
      <c r="F100" s="4" t="n"/>
      <c r="G100" s="2" t="n"/>
      <c r="H100" s="4" t="n"/>
      <c r="I100" s="2" t="n"/>
      <c r="J100" s="2" t="n"/>
      <c r="K100" s="30" t="n"/>
      <c r="L100" s="31">
        <f>IF(K100="","",IF(D100="Entrada",K100,-K100))</f>
        <v/>
      </c>
      <c r="M100" s="31">
        <f>IF(L100="","",SUM($L$2:L100))</f>
        <v/>
      </c>
      <c r="N100" s="2" t="n"/>
      <c r="O100" s="7">
        <f>IF(N100="","",IF(N100="Sim","Conciliado","Pendente"))</f>
        <v/>
      </c>
      <c r="P100" s="4" t="n"/>
    </row>
    <row r="101">
      <c r="A101" s="2" t="n"/>
      <c r="B101" s="29" t="n"/>
      <c r="C101" s="2" t="n"/>
      <c r="D101" s="2" t="n"/>
      <c r="E101" s="4" t="n"/>
      <c r="F101" s="4" t="n"/>
      <c r="G101" s="2" t="n"/>
      <c r="H101" s="4" t="n"/>
      <c r="I101" s="2" t="n"/>
      <c r="J101" s="2" t="n"/>
      <c r="K101" s="30" t="n"/>
      <c r="L101" s="32">
        <f>IF(K101="","",IF(D101="Entrada",K101,-K101))</f>
        <v/>
      </c>
      <c r="M101" s="32">
        <f>IF(L101="","",SUM($L$2:L101))</f>
        <v/>
      </c>
      <c r="N101" s="2" t="n"/>
      <c r="O101" s="9">
        <f>IF(N101="","",IF(N101="Sim","Conciliado","Pendente"))</f>
        <v/>
      </c>
      <c r="P101" s="4" t="n"/>
    </row>
  </sheetData>
  <autoFilter ref="A1:P101"/>
  <conditionalFormatting sqref="L2:L101">
    <cfRule type="expression" priority="1" dxfId="0">
      <formula>L2&lt;0</formula>
    </cfRule>
    <cfRule type="expression" priority="2" dxfId="1">
      <formula>L2&gt;0</formula>
    </cfRule>
  </conditionalFormatting>
  <conditionalFormatting sqref="M2:M101">
    <cfRule type="expression" priority="3" dxfId="1">
      <formula>M2&gt;0</formula>
    </cfRule>
    <cfRule type="expression" priority="4" dxfId="0">
      <formula>M2&lt;0</formula>
    </cfRule>
  </conditionalFormatting>
  <conditionalFormatting sqref="O2:O101">
    <cfRule type="expression" priority="5" dxfId="2">
      <formula>O2="Pendente"</formula>
    </cfRule>
    <cfRule type="expression" priority="6" dxfId="3">
      <formula>O2="Conciliado"</formula>
    </cfRule>
  </conditionalFormatting>
  <dataValidations count="5">
    <dataValidation sqref="C2:C101" showErrorMessage="1" showInputMessage="1" allowBlank="1" errorTitle="Banco ou conta inválido" error="Escolha uma opção disponível na lista." promptTitle="Escolha o banco ou conta" prompt="Selecione uma opção da lista de apoio." type="list">
      <formula1>'Instruções e Listas'!$L$5:$L$8</formula1>
    </dataValidation>
    <dataValidation sqref="D2:D101" showErrorMessage="1" showInputMessage="1" allowBlank="1" errorTitle="Tipo inválido" error="Selecione Entrada ou Saída." promptTitle="Escolha o tipo" prompt="Informe se o lançamento é uma Entrada ou Saída." type="list">
      <formula1>'Instruções e Listas'!$G$5:$G$6</formula1>
    </dataValidation>
    <dataValidation sqref="E2:E101" showErrorMessage="1" showInputMessage="1" allowBlank="1" errorTitle="Categoria inválida" error="Selecione uma categoria disponível na lista." promptTitle="Escolha a categoria" prompt="Use uma categoria para facilitar seu resumo financeiro." type="list">
      <formula1>'Instruções e Listas'!$H$5:$H$13</formula1>
    </dataValidation>
    <dataValidation sqref="J2:J101" showErrorMessage="1" showInputMessage="1" allowBlank="1" errorTitle="Forma de pagamento inválida" error="Escolha uma opção disponível na lista." promptTitle="Escolha a forma de pagamento" prompt="Selecione a forma usada na movimentação." type="list">
      <formula1>'Instruções e Listas'!$I$5:$I$9</formula1>
    </dataValidation>
    <dataValidation sqref="N2:N101" showErrorMessage="1" showInputMessage="1" allowBlank="1" errorTitle="Status de conciliação inválido" error="Selecione Sim ou Não." promptTitle="Atualize a conciliação" prompt="Marque Sim após conferir o extrato bancário." type="list">
      <formula1>'Instruções e Listas'!$M$5:$M$6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54"/>
  <sheetViews>
    <sheetView showGridLines="0" zoomScale="90" zoomScaleNormal="90" workbookViewId="0">
      <selection activeCell="A1" sqref="A1"/>
    </sheetView>
  </sheetViews>
  <sheetFormatPr baseColWidth="8" defaultRowHeight="15"/>
  <cols>
    <col width="34" customWidth="1" min="1" max="1"/>
    <col width="34" customWidth="1" min="2" max="2"/>
    <col width="16.4" customWidth="1" min="3" max="3"/>
    <col width="14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24.32" customWidth="1" min="12" max="12"/>
    <col width="18" customWidth="1" min="13" max="13"/>
  </cols>
  <sheetData>
    <row r="1" ht="30" customHeight="1">
      <c r="A1" s="41" t="inlineStr">
        <is>
          <t>Resumo Financeiro — acompanhe seu controle bancário</t>
        </is>
      </c>
    </row>
    <row r="2"/>
    <row r="3">
      <c r="A3" s="42" t="inlineStr">
        <is>
          <t>Indicadores principais</t>
        </is>
      </c>
      <c r="B3" s="11" t="n"/>
      <c r="L3" s="42" t="inlineStr">
        <is>
          <t>Base dos indicadores do gráfico</t>
        </is>
      </c>
      <c r="M3" s="11" t="n"/>
    </row>
    <row r="4">
      <c r="A4" s="43" t="inlineStr">
        <is>
          <t>Saldo Atual</t>
        </is>
      </c>
      <c r="B4" s="44">
        <f>SUM('Lançamentos Bancários'!$L$2:$L$101)</f>
        <v/>
      </c>
      <c r="L4" s="45" t="inlineStr">
        <is>
          <t>Indicador</t>
        </is>
      </c>
      <c r="M4" s="45" t="inlineStr">
        <is>
          <t>Valor</t>
        </is>
      </c>
    </row>
    <row r="5">
      <c r="A5" s="46" t="inlineStr">
        <is>
          <t>Total de Entradas</t>
        </is>
      </c>
      <c r="B5" s="47">
        <f>SUMIF('Lançamentos Bancários'!$D$2:$D$101,"Entrada",'Lançamentos Bancários'!$K$2:$K$101)</f>
        <v/>
      </c>
      <c r="L5" s="48" t="inlineStr">
        <is>
          <t>Entradas</t>
        </is>
      </c>
      <c r="M5" s="49">
        <f>B5</f>
        <v/>
      </c>
    </row>
    <row r="6">
      <c r="A6" s="43" t="inlineStr">
        <is>
          <t>Total de Saídas</t>
        </is>
      </c>
      <c r="B6" s="44">
        <f>SUMIF('Lançamentos Bancários'!$D$2:$D$101,"Saída",'Lançamentos Bancários'!$K$2:$K$101)</f>
        <v/>
      </c>
      <c r="L6" s="50" t="inlineStr">
        <is>
          <t>Saídas</t>
        </is>
      </c>
      <c r="M6" s="51">
        <f>B6</f>
        <v/>
      </c>
    </row>
    <row r="7">
      <c r="A7" s="46" t="inlineStr">
        <is>
          <t>Média de Entradas</t>
        </is>
      </c>
      <c r="B7" s="47">
        <f>IFERROR(B5/COUNTIF('Lançamentos Bancários'!$D$2:$D$101,"Entrada"),0)</f>
        <v/>
      </c>
      <c r="L7" s="48" t="inlineStr">
        <is>
          <t>Resultado</t>
        </is>
      </c>
      <c r="M7" s="49">
        <f>B10</f>
        <v/>
      </c>
    </row>
    <row r="8">
      <c r="A8" s="43" t="inlineStr">
        <is>
          <t>Lançamentos Pendentes</t>
        </is>
      </c>
      <c r="B8" s="52">
        <f>COUNTIF('Lançamentos Bancários'!$N$2:$N$101,"Não")</f>
        <v/>
      </c>
    </row>
    <row r="9">
      <c r="A9" s="46" t="inlineStr">
        <is>
          <t>Percentual Conciliado</t>
        </is>
      </c>
      <c r="B9" s="53">
        <f>IFERROR(COUNTIF('Lançamentos Bancários'!$N$2:$N$101,"Sim")/COUNTA('Lançamentos Bancários'!$A$2:$A$101),0)</f>
        <v/>
      </c>
    </row>
    <row r="10">
      <c r="A10" s="43" t="inlineStr">
        <is>
          <t>Resultado do Período</t>
        </is>
      </c>
      <c r="B10" s="44">
        <f>B5-B6</f>
        <v/>
      </c>
    </row>
    <row r="11"/>
    <row r="12"/>
    <row r="13"/>
    <row r="14">
      <c r="A14" s="42" t="inlineStr">
        <is>
          <t>Despesas por Categoria</t>
        </is>
      </c>
      <c r="B14" s="11" t="n"/>
      <c r="C14" s="11" t="n"/>
    </row>
    <row r="15">
      <c r="A15" s="45" t="inlineStr">
        <is>
          <t>Categoria</t>
        </is>
      </c>
      <c r="B15" s="45" t="inlineStr">
        <is>
          <t>Total de Saídas</t>
        </is>
      </c>
      <c r="C15" s="45" t="inlineStr">
        <is>
          <t>Participação %</t>
        </is>
      </c>
    </row>
    <row r="16">
      <c r="A16" s="48" t="inlineStr">
        <is>
          <t>Fornecedores</t>
        </is>
      </c>
      <c r="B16" s="49">
        <f>SUMIFS('Lançamentos Bancários'!$K$2:$K$101,'Lançamentos Bancários'!$E$2:$E$101,A16,'Lançamentos Bancários'!$D$2:$D$101,"Saída")</f>
        <v/>
      </c>
      <c r="C16" s="54">
        <f>IFERROR(B16/$B$6,0)</f>
        <v/>
      </c>
    </row>
    <row r="17">
      <c r="A17" s="50" t="inlineStr">
        <is>
          <t>Impostos</t>
        </is>
      </c>
      <c r="B17" s="51">
        <f>SUMIFS('Lançamentos Bancários'!$K$2:$K$101,'Lançamentos Bancários'!$E$2:$E$101,A17,'Lançamentos Bancários'!$D$2:$D$101,"Saída")</f>
        <v/>
      </c>
      <c r="C17" s="55">
        <f>IFERROR(B17/$B$6,0)</f>
        <v/>
      </c>
    </row>
    <row r="18">
      <c r="A18" s="48" t="inlineStr">
        <is>
          <t>Marketing</t>
        </is>
      </c>
      <c r="B18" s="49">
        <f>SUMIFS('Lançamentos Bancários'!$K$2:$K$101,'Lançamentos Bancários'!$E$2:$E$101,A18,'Lançamentos Bancários'!$D$2:$D$101,"Saída")</f>
        <v/>
      </c>
      <c r="C18" s="54">
        <f>IFERROR(B18/$B$6,0)</f>
        <v/>
      </c>
    </row>
    <row r="19">
      <c r="A19" s="50" t="inlineStr">
        <is>
          <t>Aluguel</t>
        </is>
      </c>
      <c r="B19" s="51">
        <f>SUMIFS('Lançamentos Bancários'!$K$2:$K$101,'Lançamentos Bancários'!$E$2:$E$101,A19,'Lançamentos Bancários'!$D$2:$D$101,"Saída")</f>
        <v/>
      </c>
      <c r="C19" s="55">
        <f>IFERROR(B19/$B$6,0)</f>
        <v/>
      </c>
    </row>
    <row r="20">
      <c r="A20" s="48" t="inlineStr">
        <is>
          <t>Pró-labore</t>
        </is>
      </c>
      <c r="B20" s="49">
        <f>SUMIFS('Lançamentos Bancários'!$K$2:$K$101,'Lançamentos Bancários'!$E$2:$E$101,A20,'Lançamentos Bancários'!$D$2:$D$101,"Saída")</f>
        <v/>
      </c>
      <c r="C20" s="54">
        <f>IFERROR(B20/$B$6,0)</f>
        <v/>
      </c>
    </row>
    <row r="21">
      <c r="A21" s="50" t="inlineStr">
        <is>
          <t>Tarifas Bancárias</t>
        </is>
      </c>
      <c r="B21" s="51">
        <f>SUMIFS('Lançamentos Bancários'!$K$2:$K$101,'Lançamentos Bancários'!$E$2:$E$101,A21,'Lançamentos Bancários'!$D$2:$D$101,"Saída")</f>
        <v/>
      </c>
      <c r="C21" s="55">
        <f>IFERROR(B21/$B$6,0)</f>
        <v/>
      </c>
    </row>
    <row r="22"/>
    <row r="23"/>
    <row r="24">
      <c r="A24" s="42" t="inlineStr">
        <is>
          <t>Consulta de Categoria</t>
        </is>
      </c>
      <c r="B24" s="11" t="n"/>
    </row>
    <row r="25">
      <c r="A25" s="46" t="inlineStr">
        <is>
          <t>Descrição para consultar</t>
        </is>
      </c>
      <c r="B25" s="56" t="inlineStr">
        <is>
          <t>Compra de materiais</t>
        </is>
      </c>
    </row>
    <row r="26">
      <c r="A26" s="43" t="inlineStr">
        <is>
          <t>Categoria encontrada</t>
        </is>
      </c>
      <c r="B26" s="57">
        <f>IF(B25="","",IFERROR(VLOOKUP(B25,'Instruções e Listas'!$J$5:$K$104,2,FALSE),"Não encontrado"))</f>
        <v/>
      </c>
    </row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</sheetData>
  <mergeCells count="1">
    <mergeCell ref="A1:M1"/>
  </mergeCells>
  <conditionalFormatting sqref="B4">
    <cfRule type="expression" priority="1" dxfId="3">
      <formula>B4&gt;0</formula>
    </cfRule>
  </conditionalFormatting>
  <conditionalFormatting sqref="B10">
    <cfRule type="expression" priority="2" dxfId="3">
      <formula>B10&gt;0</formula>
    </cfRule>
    <cfRule type="expression" priority="3" dxfId="2">
      <formula>B10&lt;0</formula>
    </cfRule>
  </conditionalFormatting>
  <conditionalFormatting sqref="B8">
    <cfRule type="expression" priority="4" dxfId="2">
      <formula>B8&gt;0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104"/>
  <sheetViews>
    <sheetView showGridLines="0" zoomScale="55" zoomScaleNormal="5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8" customWidth="1" min="7" max="7"/>
    <col width="24" customWidth="1" min="8" max="8"/>
    <col width="23" customWidth="1" min="9" max="9"/>
    <col width="30" customWidth="1" min="10" max="10"/>
    <col width="22" customWidth="1" min="11" max="11"/>
    <col width="24" customWidth="1" min="12" max="12"/>
    <col width="15" customWidth="1" min="13" max="13"/>
  </cols>
  <sheetData>
    <row r="1" ht="30" customHeight="1">
      <c r="A1" s="10" t="inlineStr">
        <is>
          <t>Vamos organizar seu controle bancário com segurança</t>
        </is>
      </c>
    </row>
    <row r="2"/>
    <row r="3" ht="23" customHeight="1">
      <c r="A3" s="27" t="inlineStr">
        <is>
          <t>Passo 1: registre cada entrada e saída na aba Lançamentos Bancários.</t>
        </is>
      </c>
      <c r="G3" s="1" t="inlineStr">
        <is>
          <t>Listas para preenchimento guiado</t>
        </is>
      </c>
      <c r="J3" s="1" t="inlineStr">
        <is>
          <t>Base automática para consulta de categoria</t>
        </is>
      </c>
    </row>
    <row r="4" ht="32" customHeight="1">
      <c r="A4" s="58" t="inlineStr">
        <is>
          <t>Passo 2: informe valor, categoria, documento e forma de pagamento para facilitar a conferência.</t>
        </is>
      </c>
      <c r="B4" s="59" t="n"/>
      <c r="C4" s="59" t="n"/>
      <c r="D4" s="59" t="n"/>
      <c r="E4" s="59" t="n"/>
      <c r="F4" s="59" t="n"/>
      <c r="G4" s="60" t="inlineStr">
        <is>
          <t>Tipo</t>
        </is>
      </c>
      <c r="H4" s="60" t="inlineStr">
        <is>
          <t>Categoria</t>
        </is>
      </c>
      <c r="I4" s="60" t="inlineStr">
        <is>
          <t>Forma de Pagamento</t>
        </is>
      </c>
      <c r="J4" s="60" t="inlineStr">
        <is>
          <t>Descrição</t>
        </is>
      </c>
      <c r="K4" s="60" t="inlineStr">
        <is>
          <t>Categoria</t>
        </is>
      </c>
      <c r="L4" s="60" t="inlineStr">
        <is>
          <t>Banco / Conta</t>
        </is>
      </c>
      <c r="M4" s="60" t="inlineStr">
        <is>
          <t>Conciliado?</t>
        </is>
      </c>
    </row>
    <row r="5" ht="23" customHeight="1">
      <c r="A5" s="27" t="inlineStr">
        <is>
          <t>Passo 3: compare os lançamentos com o extrato bancário e marque Conciliado? como Sim após confirmar.</t>
        </is>
      </c>
      <c r="G5" s="17" t="inlineStr">
        <is>
          <t>Entrada</t>
        </is>
      </c>
      <c r="H5" s="17" t="inlineStr">
        <is>
          <t>Vendas de Serviços</t>
        </is>
      </c>
      <c r="I5" s="17" t="inlineStr">
        <is>
          <t>PIX</t>
        </is>
      </c>
      <c r="J5" s="17">
        <f>IF('Lançamentos Bancários'!F2="","",'Lançamentos Bancários'!F2)</f>
        <v/>
      </c>
      <c r="K5" s="17">
        <f>IF('Lançamentos Bancários'!E2="","",'Lançamentos Bancários'!E2)</f>
        <v/>
      </c>
      <c r="L5" s="17" t="inlineStr">
        <is>
          <t>Banco Inter PJ</t>
        </is>
      </c>
      <c r="M5" s="17" t="inlineStr">
        <is>
          <t>Sim</t>
        </is>
      </c>
    </row>
    <row r="6" ht="23" customHeight="1">
      <c r="A6" s="27" t="inlineStr">
        <is>
          <t>Passo 4: use o Resumo Financeiro para acompanhar saldo, despesas por categoria e pendências.</t>
        </is>
      </c>
      <c r="G6" s="19" t="inlineStr">
        <is>
          <t>Saída</t>
        </is>
      </c>
      <c r="H6" s="19" t="inlineStr">
        <is>
          <t>Fornecedores</t>
        </is>
      </c>
      <c r="I6" s="19" t="inlineStr">
        <is>
          <t>TED</t>
        </is>
      </c>
      <c r="J6" s="19">
        <f>IF('Lançamentos Bancários'!F3="","",'Lançamentos Bancários'!F3)</f>
        <v/>
      </c>
      <c r="K6" s="19">
        <f>IF('Lançamentos Bancários'!E3="","",'Lançamentos Bancários'!E3)</f>
        <v/>
      </c>
      <c r="L6" s="19" t="inlineStr">
        <is>
          <t>Nubank PJ</t>
        </is>
      </c>
      <c r="M6" s="19" t="inlineStr">
        <is>
          <t>Não</t>
        </is>
      </c>
    </row>
    <row r="7" ht="23" customHeight="1">
      <c r="G7" s="17" t="n"/>
      <c r="H7" s="17" t="inlineStr">
        <is>
          <t>Impostos</t>
        </is>
      </c>
      <c r="I7" s="17" t="inlineStr">
        <is>
          <t>Boleto</t>
        </is>
      </c>
      <c r="J7" s="17">
        <f>IF('Lançamentos Bancários'!F4="","",'Lançamentos Bancários'!F4)</f>
        <v/>
      </c>
      <c r="K7" s="17">
        <f>IF('Lançamentos Bancários'!E4="","",'Lançamentos Bancários'!E4)</f>
        <v/>
      </c>
      <c r="L7" s="17" t="inlineStr">
        <is>
          <t>Caixa Econômica Federal</t>
        </is>
      </c>
      <c r="M7" s="17" t="n"/>
    </row>
    <row r="8" ht="23" customHeight="1">
      <c r="A8" s="28" t="inlineStr">
        <is>
          <t>Conferência de documentos</t>
        </is>
      </c>
      <c r="G8" s="19" t="n"/>
      <c r="H8" s="19" t="inlineStr">
        <is>
          <t>Marketing</t>
        </is>
      </c>
      <c r="I8" s="19" t="inlineStr">
        <is>
          <t>Débito Automático</t>
        </is>
      </c>
      <c r="J8" s="19">
        <f>IF('Lançamentos Bancários'!F5="","",'Lançamentos Bancários'!F5)</f>
        <v/>
      </c>
      <c r="K8" s="19">
        <f>IF('Lançamentos Bancários'!E5="","",'Lançamentos Bancários'!E5)</f>
        <v/>
      </c>
      <c r="L8" s="19" t="inlineStr">
        <is>
          <t>Itaú Empresas</t>
        </is>
      </c>
      <c r="M8" s="19" t="n"/>
    </row>
    <row r="9" ht="23" customHeight="1">
      <c r="A9" s="27" t="inlineStr">
        <is>
          <t>Guarde NF-e, recibos, comprovantes de PIX e guia DAS para apoiar sua organização financeira.</t>
        </is>
      </c>
      <c r="G9" s="17" t="n"/>
      <c r="H9" s="17" t="inlineStr">
        <is>
          <t>Aluguel</t>
        </is>
      </c>
      <c r="I9" s="17" t="inlineStr">
        <is>
          <t>Cartão</t>
        </is>
      </c>
      <c r="J9" s="17">
        <f>IF('Lançamentos Bancários'!F6="","",'Lançamentos Bancários'!F6)</f>
        <v/>
      </c>
      <c r="K9" s="17">
        <f>IF('Lançamentos Bancários'!E6="","",'Lançamentos Bancários'!E6)</f>
        <v/>
      </c>
      <c r="L9" s="17" t="n"/>
      <c r="M9" s="17" t="n"/>
    </row>
    <row r="10" ht="23" customHeight="1">
      <c r="G10" s="19" t="n"/>
      <c r="H10" s="19" t="inlineStr">
        <is>
          <t>Pró-labore</t>
        </is>
      </c>
      <c r="I10" s="19" t="n"/>
      <c r="J10" s="19">
        <f>IF('Lançamentos Bancários'!F7="","",'Lançamentos Bancários'!F7)</f>
        <v/>
      </c>
      <c r="K10" s="19">
        <f>IF('Lançamentos Bancários'!E7="","",'Lançamentos Bancários'!E7)</f>
        <v/>
      </c>
      <c r="L10" s="19" t="n"/>
      <c r="M10" s="19" t="n"/>
    </row>
    <row r="11" ht="23" customHeight="1">
      <c r="A11" s="28" t="inlineStr">
        <is>
          <t>Boas práticas de LGPD e segurança</t>
        </is>
      </c>
      <c r="G11" s="17" t="n"/>
      <c r="H11" s="17" t="inlineStr">
        <is>
          <t>Tarifas Bancárias</t>
        </is>
      </c>
      <c r="I11" s="17" t="n"/>
      <c r="J11" s="17">
        <f>IF('Lançamentos Bancários'!F8="","",'Lançamentos Bancários'!F8)</f>
        <v/>
      </c>
      <c r="K11" s="17">
        <f>IF('Lançamentos Bancários'!E8="","",'Lançamentos Bancários'!E8)</f>
        <v/>
      </c>
      <c r="L11" s="17" t="n"/>
      <c r="M11" s="17" t="n"/>
    </row>
    <row r="12" ht="23" customHeight="1">
      <c r="A12" s="27" t="inlineStr">
        <is>
          <t>Não registre senhas, números completos de cartão, chaves PIX completas ou outros dados bancários sensíveis.</t>
        </is>
      </c>
      <c r="G12" s="19" t="n"/>
      <c r="H12" s="19" t="inlineStr">
        <is>
          <t>Reembolso</t>
        </is>
      </c>
      <c r="I12" s="19" t="n"/>
      <c r="J12" s="19">
        <f>IF('Lançamentos Bancários'!F9="","",'Lançamentos Bancários'!F9)</f>
        <v/>
      </c>
      <c r="K12" s="19">
        <f>IF('Lançamentos Bancários'!E9="","",'Lançamentos Bancários'!E9)</f>
        <v/>
      </c>
      <c r="L12" s="19" t="n"/>
      <c r="M12" s="19" t="n"/>
    </row>
    <row r="13" ht="23" customHeight="1">
      <c r="A13" s="27" t="inlineStr">
        <is>
          <t>Use descrições objetivas e compartilhe esta planilha somente com pessoas autorizadas.</t>
        </is>
      </c>
      <c r="G13" s="17" t="n"/>
      <c r="H13" s="17" t="inlineStr">
        <is>
          <t>Outros</t>
        </is>
      </c>
      <c r="I13" s="17" t="n"/>
      <c r="J13" s="17">
        <f>IF('Lançamentos Bancários'!F10="","",'Lançamentos Bancários'!F10)</f>
        <v/>
      </c>
      <c r="K13" s="17">
        <f>IF('Lançamentos Bancários'!E10="","",'Lançamentos Bancários'!E10)</f>
        <v/>
      </c>
      <c r="L13" s="17" t="n"/>
      <c r="M13" s="17" t="n"/>
    </row>
    <row r="14">
      <c r="J14" s="19">
        <f>IF('Lançamentos Bancários'!F11="","",'Lançamentos Bancários'!F11)</f>
        <v/>
      </c>
      <c r="K14" s="19">
        <f>IF('Lançamentos Bancários'!E11="","",'Lançamentos Bancários'!E11)</f>
        <v/>
      </c>
    </row>
    <row r="15">
      <c r="J15" s="17">
        <f>IF('Lançamentos Bancários'!F12="","",'Lançamentos Bancários'!F12)</f>
        <v/>
      </c>
      <c r="K15" s="17">
        <f>IF('Lançamentos Bancários'!E12="","",'Lançamentos Bancários'!E12)</f>
        <v/>
      </c>
    </row>
    <row r="16">
      <c r="J16" s="19">
        <f>IF('Lançamentos Bancários'!F13="","",'Lançamentos Bancários'!F13)</f>
        <v/>
      </c>
      <c r="K16" s="19">
        <f>IF('Lançamentos Bancários'!E13="","",'Lançamentos Bancários'!E13)</f>
        <v/>
      </c>
    </row>
    <row r="17">
      <c r="J17" s="17">
        <f>IF('Lançamentos Bancários'!F14="","",'Lançamentos Bancários'!F14)</f>
        <v/>
      </c>
      <c r="K17" s="17">
        <f>IF('Lançamentos Bancários'!E14="","",'Lançamentos Bancários'!E14)</f>
        <v/>
      </c>
    </row>
    <row r="18">
      <c r="J18" s="19">
        <f>IF('Lançamentos Bancários'!F15="","",'Lançamentos Bancários'!F15)</f>
        <v/>
      </c>
      <c r="K18" s="19">
        <f>IF('Lançamentos Bancários'!E15="","",'Lançamentos Bancários'!E15)</f>
        <v/>
      </c>
    </row>
    <row r="19">
      <c r="J19" s="17">
        <f>IF('Lançamentos Bancários'!F16="","",'Lançamentos Bancários'!F16)</f>
        <v/>
      </c>
      <c r="K19" s="17">
        <f>IF('Lançamentos Bancários'!E16="","",'Lançamentos Bancários'!E16)</f>
        <v/>
      </c>
    </row>
    <row r="20">
      <c r="J20" s="19">
        <f>IF('Lançamentos Bancários'!F17="","",'Lançamentos Bancários'!F17)</f>
        <v/>
      </c>
      <c r="K20" s="19">
        <f>IF('Lançamentos Bancários'!E17="","",'Lançamentos Bancários'!E17)</f>
        <v/>
      </c>
    </row>
    <row r="21">
      <c r="J21" s="17">
        <f>IF('Lançamentos Bancários'!F18="","",'Lançamentos Bancários'!F18)</f>
        <v/>
      </c>
      <c r="K21" s="17">
        <f>IF('Lançamentos Bancários'!E18="","",'Lançamentos Bancários'!E18)</f>
        <v/>
      </c>
    </row>
    <row r="22">
      <c r="J22" s="19">
        <f>IF('Lançamentos Bancários'!F19="","",'Lançamentos Bancários'!F19)</f>
        <v/>
      </c>
      <c r="K22" s="19">
        <f>IF('Lançamentos Bancários'!E19="","",'Lançamentos Bancários'!E19)</f>
        <v/>
      </c>
    </row>
    <row r="23">
      <c r="J23" s="17">
        <f>IF('Lançamentos Bancários'!F20="","",'Lançamentos Bancários'!F20)</f>
        <v/>
      </c>
      <c r="K23" s="17">
        <f>IF('Lançamentos Bancários'!E20="","",'Lançamentos Bancários'!E20)</f>
        <v/>
      </c>
    </row>
    <row r="24">
      <c r="J24" s="19">
        <f>IF('Lançamentos Bancários'!F21="","",'Lançamentos Bancários'!F21)</f>
        <v/>
      </c>
      <c r="K24" s="19">
        <f>IF('Lançamentos Bancários'!E21="","",'Lançamentos Bancários'!E21)</f>
        <v/>
      </c>
    </row>
    <row r="25">
      <c r="J25" s="17">
        <f>IF('Lançamentos Bancários'!F22="","",'Lançamentos Bancários'!F22)</f>
        <v/>
      </c>
      <c r="K25" s="17">
        <f>IF('Lançamentos Bancários'!E22="","",'Lançamentos Bancários'!E22)</f>
        <v/>
      </c>
    </row>
    <row r="26">
      <c r="J26" s="19">
        <f>IF('Lançamentos Bancários'!F23="","",'Lançamentos Bancários'!F23)</f>
        <v/>
      </c>
      <c r="K26" s="19">
        <f>IF('Lançamentos Bancários'!E23="","",'Lançamentos Bancários'!E23)</f>
        <v/>
      </c>
    </row>
    <row r="27">
      <c r="J27" s="17">
        <f>IF('Lançamentos Bancários'!F24="","",'Lançamentos Bancários'!F24)</f>
        <v/>
      </c>
      <c r="K27" s="17">
        <f>IF('Lançamentos Bancários'!E24="","",'Lançamentos Bancários'!E24)</f>
        <v/>
      </c>
    </row>
    <row r="28">
      <c r="J28" s="19">
        <f>IF('Lançamentos Bancários'!F25="","",'Lançamentos Bancários'!F25)</f>
        <v/>
      </c>
      <c r="K28" s="19">
        <f>IF('Lançamentos Bancários'!E25="","",'Lançamentos Bancários'!E25)</f>
        <v/>
      </c>
    </row>
    <row r="29">
      <c r="J29" s="17">
        <f>IF('Lançamentos Bancários'!F26="","",'Lançamentos Bancários'!F26)</f>
        <v/>
      </c>
      <c r="K29" s="17">
        <f>IF('Lançamentos Bancários'!E26="","",'Lançamentos Bancários'!E26)</f>
        <v/>
      </c>
    </row>
    <row r="30">
      <c r="J30" s="19">
        <f>IF('Lançamentos Bancários'!F27="","",'Lançamentos Bancários'!F27)</f>
        <v/>
      </c>
      <c r="K30" s="19">
        <f>IF('Lançamentos Bancários'!E27="","",'Lançamentos Bancários'!E27)</f>
        <v/>
      </c>
    </row>
    <row r="31">
      <c r="J31" s="17">
        <f>IF('Lançamentos Bancários'!F28="","",'Lançamentos Bancários'!F28)</f>
        <v/>
      </c>
      <c r="K31" s="17">
        <f>IF('Lançamentos Bancários'!E28="","",'Lançamentos Bancários'!E28)</f>
        <v/>
      </c>
    </row>
    <row r="32">
      <c r="J32" s="19">
        <f>IF('Lançamentos Bancários'!F29="","",'Lançamentos Bancários'!F29)</f>
        <v/>
      </c>
      <c r="K32" s="19">
        <f>IF('Lançamentos Bancários'!E29="","",'Lançamentos Bancários'!E29)</f>
        <v/>
      </c>
    </row>
    <row r="33">
      <c r="J33" s="17">
        <f>IF('Lançamentos Bancários'!F30="","",'Lançamentos Bancários'!F30)</f>
        <v/>
      </c>
      <c r="K33" s="17">
        <f>IF('Lançamentos Bancários'!E30="","",'Lançamentos Bancários'!E30)</f>
        <v/>
      </c>
    </row>
    <row r="34">
      <c r="J34" s="19">
        <f>IF('Lançamentos Bancários'!F31="","",'Lançamentos Bancários'!F31)</f>
        <v/>
      </c>
      <c r="K34" s="19">
        <f>IF('Lançamentos Bancários'!E31="","",'Lançamentos Bancários'!E31)</f>
        <v/>
      </c>
    </row>
    <row r="35">
      <c r="J35" s="17">
        <f>IF('Lançamentos Bancários'!F32="","",'Lançamentos Bancários'!F32)</f>
        <v/>
      </c>
      <c r="K35" s="17">
        <f>IF('Lançamentos Bancários'!E32="","",'Lançamentos Bancários'!E32)</f>
        <v/>
      </c>
    </row>
    <row r="36">
      <c r="J36" s="19">
        <f>IF('Lançamentos Bancários'!F33="","",'Lançamentos Bancários'!F33)</f>
        <v/>
      </c>
      <c r="K36" s="19">
        <f>IF('Lançamentos Bancários'!E33="","",'Lançamentos Bancários'!E33)</f>
        <v/>
      </c>
    </row>
    <row r="37">
      <c r="J37" s="17">
        <f>IF('Lançamentos Bancários'!F34="","",'Lançamentos Bancários'!F34)</f>
        <v/>
      </c>
      <c r="K37" s="17">
        <f>IF('Lançamentos Bancários'!E34="","",'Lançamentos Bancários'!E34)</f>
        <v/>
      </c>
    </row>
    <row r="38">
      <c r="J38" s="19">
        <f>IF('Lançamentos Bancários'!F35="","",'Lançamentos Bancários'!F35)</f>
        <v/>
      </c>
      <c r="K38" s="19">
        <f>IF('Lançamentos Bancários'!E35="","",'Lançamentos Bancários'!E35)</f>
        <v/>
      </c>
    </row>
    <row r="39">
      <c r="J39" s="17">
        <f>IF('Lançamentos Bancários'!F36="","",'Lançamentos Bancários'!F36)</f>
        <v/>
      </c>
      <c r="K39" s="17">
        <f>IF('Lançamentos Bancários'!E36="","",'Lançamentos Bancários'!E36)</f>
        <v/>
      </c>
    </row>
    <row r="40">
      <c r="J40" s="19">
        <f>IF('Lançamentos Bancários'!F37="","",'Lançamentos Bancários'!F37)</f>
        <v/>
      </c>
      <c r="K40" s="19">
        <f>IF('Lançamentos Bancários'!E37="","",'Lançamentos Bancários'!E37)</f>
        <v/>
      </c>
    </row>
    <row r="41">
      <c r="J41" s="17">
        <f>IF('Lançamentos Bancários'!F38="","",'Lançamentos Bancários'!F38)</f>
        <v/>
      </c>
      <c r="K41" s="17">
        <f>IF('Lançamentos Bancários'!E38="","",'Lançamentos Bancários'!E38)</f>
        <v/>
      </c>
    </row>
    <row r="42">
      <c r="J42" s="19">
        <f>IF('Lançamentos Bancários'!F39="","",'Lançamentos Bancários'!F39)</f>
        <v/>
      </c>
      <c r="K42" s="19">
        <f>IF('Lançamentos Bancários'!E39="","",'Lançamentos Bancários'!E39)</f>
        <v/>
      </c>
    </row>
    <row r="43">
      <c r="J43" s="17">
        <f>IF('Lançamentos Bancários'!F40="","",'Lançamentos Bancários'!F40)</f>
        <v/>
      </c>
      <c r="K43" s="17">
        <f>IF('Lançamentos Bancários'!E40="","",'Lançamentos Bancários'!E40)</f>
        <v/>
      </c>
    </row>
    <row r="44">
      <c r="J44" s="19">
        <f>IF('Lançamentos Bancários'!F41="","",'Lançamentos Bancários'!F41)</f>
        <v/>
      </c>
      <c r="K44" s="19">
        <f>IF('Lançamentos Bancários'!E41="","",'Lançamentos Bancários'!E41)</f>
        <v/>
      </c>
    </row>
    <row r="45">
      <c r="J45" s="17">
        <f>IF('Lançamentos Bancários'!F42="","",'Lançamentos Bancários'!F42)</f>
        <v/>
      </c>
      <c r="K45" s="17">
        <f>IF('Lançamentos Bancários'!E42="","",'Lançamentos Bancários'!E42)</f>
        <v/>
      </c>
    </row>
    <row r="46">
      <c r="J46" s="19">
        <f>IF('Lançamentos Bancários'!F43="","",'Lançamentos Bancários'!F43)</f>
        <v/>
      </c>
      <c r="K46" s="19">
        <f>IF('Lançamentos Bancários'!E43="","",'Lançamentos Bancários'!E43)</f>
        <v/>
      </c>
    </row>
    <row r="47">
      <c r="J47" s="17">
        <f>IF('Lançamentos Bancários'!F44="","",'Lançamentos Bancários'!F44)</f>
        <v/>
      </c>
      <c r="K47" s="17">
        <f>IF('Lançamentos Bancários'!E44="","",'Lançamentos Bancários'!E44)</f>
        <v/>
      </c>
    </row>
    <row r="48">
      <c r="J48" s="19">
        <f>IF('Lançamentos Bancários'!F45="","",'Lançamentos Bancários'!F45)</f>
        <v/>
      </c>
      <c r="K48" s="19">
        <f>IF('Lançamentos Bancários'!E45="","",'Lançamentos Bancários'!E45)</f>
        <v/>
      </c>
    </row>
    <row r="49">
      <c r="J49" s="17">
        <f>IF('Lançamentos Bancários'!F46="","",'Lançamentos Bancários'!F46)</f>
        <v/>
      </c>
      <c r="K49" s="17">
        <f>IF('Lançamentos Bancários'!E46="","",'Lançamentos Bancários'!E46)</f>
        <v/>
      </c>
    </row>
    <row r="50">
      <c r="J50" s="19">
        <f>IF('Lançamentos Bancários'!F47="","",'Lançamentos Bancários'!F47)</f>
        <v/>
      </c>
      <c r="K50" s="19">
        <f>IF('Lançamentos Bancários'!E47="","",'Lançamentos Bancários'!E47)</f>
        <v/>
      </c>
    </row>
    <row r="51">
      <c r="J51" s="17">
        <f>IF('Lançamentos Bancários'!F48="","",'Lançamentos Bancários'!F48)</f>
        <v/>
      </c>
      <c r="K51" s="17">
        <f>IF('Lançamentos Bancários'!E48="","",'Lançamentos Bancários'!E48)</f>
        <v/>
      </c>
    </row>
    <row r="52">
      <c r="J52" s="19">
        <f>IF('Lançamentos Bancários'!F49="","",'Lançamentos Bancários'!F49)</f>
        <v/>
      </c>
      <c r="K52" s="19">
        <f>IF('Lançamentos Bancários'!E49="","",'Lançamentos Bancários'!E49)</f>
        <v/>
      </c>
    </row>
    <row r="53">
      <c r="J53" s="17">
        <f>IF('Lançamentos Bancários'!F50="","",'Lançamentos Bancários'!F50)</f>
        <v/>
      </c>
      <c r="K53" s="17">
        <f>IF('Lançamentos Bancários'!E50="","",'Lançamentos Bancários'!E50)</f>
        <v/>
      </c>
    </row>
    <row r="54">
      <c r="J54" s="19">
        <f>IF('Lançamentos Bancários'!F51="","",'Lançamentos Bancários'!F51)</f>
        <v/>
      </c>
      <c r="K54" s="19">
        <f>IF('Lançamentos Bancários'!E51="","",'Lançamentos Bancários'!E51)</f>
        <v/>
      </c>
    </row>
    <row r="55">
      <c r="J55" s="17">
        <f>IF('Lançamentos Bancários'!F52="","",'Lançamentos Bancários'!F52)</f>
        <v/>
      </c>
      <c r="K55" s="17">
        <f>IF('Lançamentos Bancários'!E52="","",'Lançamentos Bancários'!E52)</f>
        <v/>
      </c>
    </row>
    <row r="56">
      <c r="J56" s="19">
        <f>IF('Lançamentos Bancários'!F53="","",'Lançamentos Bancários'!F53)</f>
        <v/>
      </c>
      <c r="K56" s="19">
        <f>IF('Lançamentos Bancários'!E53="","",'Lançamentos Bancários'!E53)</f>
        <v/>
      </c>
    </row>
    <row r="57">
      <c r="J57" s="17">
        <f>IF('Lançamentos Bancários'!F54="","",'Lançamentos Bancários'!F54)</f>
        <v/>
      </c>
      <c r="K57" s="17">
        <f>IF('Lançamentos Bancários'!E54="","",'Lançamentos Bancários'!E54)</f>
        <v/>
      </c>
    </row>
    <row r="58">
      <c r="J58" s="19">
        <f>IF('Lançamentos Bancários'!F55="","",'Lançamentos Bancários'!F55)</f>
        <v/>
      </c>
      <c r="K58" s="19">
        <f>IF('Lançamentos Bancários'!E55="","",'Lançamentos Bancários'!E55)</f>
        <v/>
      </c>
    </row>
    <row r="59">
      <c r="J59" s="17">
        <f>IF('Lançamentos Bancários'!F56="","",'Lançamentos Bancários'!F56)</f>
        <v/>
      </c>
      <c r="K59" s="17">
        <f>IF('Lançamentos Bancários'!E56="","",'Lançamentos Bancários'!E56)</f>
        <v/>
      </c>
    </row>
    <row r="60">
      <c r="J60" s="19">
        <f>IF('Lançamentos Bancários'!F57="","",'Lançamentos Bancários'!F57)</f>
        <v/>
      </c>
      <c r="K60" s="19">
        <f>IF('Lançamentos Bancários'!E57="","",'Lançamentos Bancários'!E57)</f>
        <v/>
      </c>
    </row>
    <row r="61">
      <c r="J61" s="17">
        <f>IF('Lançamentos Bancários'!F58="","",'Lançamentos Bancários'!F58)</f>
        <v/>
      </c>
      <c r="K61" s="17">
        <f>IF('Lançamentos Bancários'!E58="","",'Lançamentos Bancários'!E58)</f>
        <v/>
      </c>
    </row>
    <row r="62">
      <c r="J62" s="19">
        <f>IF('Lançamentos Bancários'!F59="","",'Lançamentos Bancários'!F59)</f>
        <v/>
      </c>
      <c r="K62" s="19">
        <f>IF('Lançamentos Bancários'!E59="","",'Lançamentos Bancários'!E59)</f>
        <v/>
      </c>
    </row>
    <row r="63">
      <c r="J63" s="17">
        <f>IF('Lançamentos Bancários'!F60="","",'Lançamentos Bancários'!F60)</f>
        <v/>
      </c>
      <c r="K63" s="17">
        <f>IF('Lançamentos Bancários'!E60="","",'Lançamentos Bancários'!E60)</f>
        <v/>
      </c>
    </row>
    <row r="64">
      <c r="J64" s="19">
        <f>IF('Lançamentos Bancários'!F61="","",'Lançamentos Bancários'!F61)</f>
        <v/>
      </c>
      <c r="K64" s="19">
        <f>IF('Lançamentos Bancários'!E61="","",'Lançamentos Bancários'!E61)</f>
        <v/>
      </c>
    </row>
    <row r="65">
      <c r="J65" s="17">
        <f>IF('Lançamentos Bancários'!F62="","",'Lançamentos Bancários'!F62)</f>
        <v/>
      </c>
      <c r="K65" s="17">
        <f>IF('Lançamentos Bancários'!E62="","",'Lançamentos Bancários'!E62)</f>
        <v/>
      </c>
    </row>
    <row r="66">
      <c r="J66" s="19">
        <f>IF('Lançamentos Bancários'!F63="","",'Lançamentos Bancários'!F63)</f>
        <v/>
      </c>
      <c r="K66" s="19">
        <f>IF('Lançamentos Bancários'!E63="","",'Lançamentos Bancários'!E63)</f>
        <v/>
      </c>
    </row>
    <row r="67">
      <c r="J67" s="17">
        <f>IF('Lançamentos Bancários'!F64="","",'Lançamentos Bancários'!F64)</f>
        <v/>
      </c>
      <c r="K67" s="17">
        <f>IF('Lançamentos Bancários'!E64="","",'Lançamentos Bancários'!E64)</f>
        <v/>
      </c>
    </row>
    <row r="68">
      <c r="J68" s="19">
        <f>IF('Lançamentos Bancários'!F65="","",'Lançamentos Bancários'!F65)</f>
        <v/>
      </c>
      <c r="K68" s="19">
        <f>IF('Lançamentos Bancários'!E65="","",'Lançamentos Bancários'!E65)</f>
        <v/>
      </c>
    </row>
    <row r="69">
      <c r="J69" s="17">
        <f>IF('Lançamentos Bancários'!F66="","",'Lançamentos Bancários'!F66)</f>
        <v/>
      </c>
      <c r="K69" s="17">
        <f>IF('Lançamentos Bancários'!E66="","",'Lançamentos Bancários'!E66)</f>
        <v/>
      </c>
    </row>
    <row r="70">
      <c r="J70" s="19">
        <f>IF('Lançamentos Bancários'!F67="","",'Lançamentos Bancários'!F67)</f>
        <v/>
      </c>
      <c r="K70" s="19">
        <f>IF('Lançamentos Bancários'!E67="","",'Lançamentos Bancários'!E67)</f>
        <v/>
      </c>
    </row>
    <row r="71">
      <c r="J71" s="17">
        <f>IF('Lançamentos Bancários'!F68="","",'Lançamentos Bancários'!F68)</f>
        <v/>
      </c>
      <c r="K71" s="17">
        <f>IF('Lançamentos Bancários'!E68="","",'Lançamentos Bancários'!E68)</f>
        <v/>
      </c>
    </row>
    <row r="72">
      <c r="J72" s="19">
        <f>IF('Lançamentos Bancários'!F69="","",'Lançamentos Bancários'!F69)</f>
        <v/>
      </c>
      <c r="K72" s="19">
        <f>IF('Lançamentos Bancários'!E69="","",'Lançamentos Bancários'!E69)</f>
        <v/>
      </c>
    </row>
    <row r="73">
      <c r="J73" s="17">
        <f>IF('Lançamentos Bancários'!F70="","",'Lançamentos Bancários'!F70)</f>
        <v/>
      </c>
      <c r="K73" s="17">
        <f>IF('Lançamentos Bancários'!E70="","",'Lançamentos Bancários'!E70)</f>
        <v/>
      </c>
    </row>
    <row r="74">
      <c r="J74" s="19">
        <f>IF('Lançamentos Bancários'!F71="","",'Lançamentos Bancários'!F71)</f>
        <v/>
      </c>
      <c r="K74" s="19">
        <f>IF('Lançamentos Bancários'!E71="","",'Lançamentos Bancários'!E71)</f>
        <v/>
      </c>
    </row>
    <row r="75">
      <c r="J75" s="17">
        <f>IF('Lançamentos Bancários'!F72="","",'Lançamentos Bancários'!F72)</f>
        <v/>
      </c>
      <c r="K75" s="17">
        <f>IF('Lançamentos Bancários'!E72="","",'Lançamentos Bancários'!E72)</f>
        <v/>
      </c>
    </row>
    <row r="76">
      <c r="J76" s="19">
        <f>IF('Lançamentos Bancários'!F73="","",'Lançamentos Bancários'!F73)</f>
        <v/>
      </c>
      <c r="K76" s="19">
        <f>IF('Lançamentos Bancários'!E73="","",'Lançamentos Bancários'!E73)</f>
        <v/>
      </c>
    </row>
    <row r="77">
      <c r="J77" s="17">
        <f>IF('Lançamentos Bancários'!F74="","",'Lançamentos Bancários'!F74)</f>
        <v/>
      </c>
      <c r="K77" s="17">
        <f>IF('Lançamentos Bancários'!E74="","",'Lançamentos Bancários'!E74)</f>
        <v/>
      </c>
    </row>
    <row r="78">
      <c r="J78" s="19">
        <f>IF('Lançamentos Bancários'!F75="","",'Lançamentos Bancários'!F75)</f>
        <v/>
      </c>
      <c r="K78" s="19">
        <f>IF('Lançamentos Bancários'!E75="","",'Lançamentos Bancários'!E75)</f>
        <v/>
      </c>
    </row>
    <row r="79">
      <c r="J79" s="17">
        <f>IF('Lançamentos Bancários'!F76="","",'Lançamentos Bancários'!F76)</f>
        <v/>
      </c>
      <c r="K79" s="17">
        <f>IF('Lançamentos Bancários'!E76="","",'Lançamentos Bancários'!E76)</f>
        <v/>
      </c>
    </row>
    <row r="80">
      <c r="J80" s="19">
        <f>IF('Lançamentos Bancários'!F77="","",'Lançamentos Bancários'!F77)</f>
        <v/>
      </c>
      <c r="K80" s="19">
        <f>IF('Lançamentos Bancários'!E77="","",'Lançamentos Bancários'!E77)</f>
        <v/>
      </c>
    </row>
    <row r="81">
      <c r="J81" s="17">
        <f>IF('Lançamentos Bancários'!F78="","",'Lançamentos Bancários'!F78)</f>
        <v/>
      </c>
      <c r="K81" s="17">
        <f>IF('Lançamentos Bancários'!E78="","",'Lançamentos Bancários'!E78)</f>
        <v/>
      </c>
    </row>
    <row r="82">
      <c r="J82" s="19">
        <f>IF('Lançamentos Bancários'!F79="","",'Lançamentos Bancários'!F79)</f>
        <v/>
      </c>
      <c r="K82" s="19">
        <f>IF('Lançamentos Bancários'!E79="","",'Lançamentos Bancários'!E79)</f>
        <v/>
      </c>
    </row>
    <row r="83">
      <c r="J83" s="17">
        <f>IF('Lançamentos Bancários'!F80="","",'Lançamentos Bancários'!F80)</f>
        <v/>
      </c>
      <c r="K83" s="17">
        <f>IF('Lançamentos Bancários'!E80="","",'Lançamentos Bancários'!E80)</f>
        <v/>
      </c>
    </row>
    <row r="84">
      <c r="J84" s="19">
        <f>IF('Lançamentos Bancários'!F81="","",'Lançamentos Bancários'!F81)</f>
        <v/>
      </c>
      <c r="K84" s="19">
        <f>IF('Lançamentos Bancários'!E81="","",'Lançamentos Bancários'!E81)</f>
        <v/>
      </c>
    </row>
    <row r="85">
      <c r="J85" s="17">
        <f>IF('Lançamentos Bancários'!F82="","",'Lançamentos Bancários'!F82)</f>
        <v/>
      </c>
      <c r="K85" s="17">
        <f>IF('Lançamentos Bancários'!E82="","",'Lançamentos Bancários'!E82)</f>
        <v/>
      </c>
    </row>
    <row r="86">
      <c r="J86" s="19">
        <f>IF('Lançamentos Bancários'!F83="","",'Lançamentos Bancários'!F83)</f>
        <v/>
      </c>
      <c r="K86" s="19">
        <f>IF('Lançamentos Bancários'!E83="","",'Lançamentos Bancários'!E83)</f>
        <v/>
      </c>
    </row>
    <row r="87">
      <c r="J87" s="17">
        <f>IF('Lançamentos Bancários'!F84="","",'Lançamentos Bancários'!F84)</f>
        <v/>
      </c>
      <c r="K87" s="17">
        <f>IF('Lançamentos Bancários'!E84="","",'Lançamentos Bancários'!E84)</f>
        <v/>
      </c>
    </row>
    <row r="88">
      <c r="J88" s="19">
        <f>IF('Lançamentos Bancários'!F85="","",'Lançamentos Bancários'!F85)</f>
        <v/>
      </c>
      <c r="K88" s="19">
        <f>IF('Lançamentos Bancários'!E85="","",'Lançamentos Bancários'!E85)</f>
        <v/>
      </c>
    </row>
    <row r="89">
      <c r="J89" s="17">
        <f>IF('Lançamentos Bancários'!F86="","",'Lançamentos Bancários'!F86)</f>
        <v/>
      </c>
      <c r="K89" s="17">
        <f>IF('Lançamentos Bancários'!E86="","",'Lançamentos Bancários'!E86)</f>
        <v/>
      </c>
    </row>
    <row r="90">
      <c r="J90" s="19">
        <f>IF('Lançamentos Bancários'!F87="","",'Lançamentos Bancários'!F87)</f>
        <v/>
      </c>
      <c r="K90" s="19">
        <f>IF('Lançamentos Bancários'!E87="","",'Lançamentos Bancários'!E87)</f>
        <v/>
      </c>
    </row>
    <row r="91">
      <c r="J91" s="17">
        <f>IF('Lançamentos Bancários'!F88="","",'Lançamentos Bancários'!F88)</f>
        <v/>
      </c>
      <c r="K91" s="17">
        <f>IF('Lançamentos Bancários'!E88="","",'Lançamentos Bancários'!E88)</f>
        <v/>
      </c>
    </row>
    <row r="92">
      <c r="J92" s="19">
        <f>IF('Lançamentos Bancários'!F89="","",'Lançamentos Bancários'!F89)</f>
        <v/>
      </c>
      <c r="K92" s="19">
        <f>IF('Lançamentos Bancários'!E89="","",'Lançamentos Bancários'!E89)</f>
        <v/>
      </c>
    </row>
    <row r="93">
      <c r="J93" s="17">
        <f>IF('Lançamentos Bancários'!F90="","",'Lançamentos Bancários'!F90)</f>
        <v/>
      </c>
      <c r="K93" s="17">
        <f>IF('Lançamentos Bancários'!E90="","",'Lançamentos Bancários'!E90)</f>
        <v/>
      </c>
    </row>
    <row r="94">
      <c r="J94" s="19">
        <f>IF('Lançamentos Bancários'!F91="","",'Lançamentos Bancários'!F91)</f>
        <v/>
      </c>
      <c r="K94" s="19">
        <f>IF('Lançamentos Bancários'!E91="","",'Lançamentos Bancários'!E91)</f>
        <v/>
      </c>
    </row>
    <row r="95">
      <c r="J95" s="17">
        <f>IF('Lançamentos Bancários'!F92="","",'Lançamentos Bancários'!F92)</f>
        <v/>
      </c>
      <c r="K95" s="17">
        <f>IF('Lançamentos Bancários'!E92="","",'Lançamentos Bancários'!E92)</f>
        <v/>
      </c>
    </row>
    <row r="96">
      <c r="J96" s="19">
        <f>IF('Lançamentos Bancários'!F93="","",'Lançamentos Bancários'!F93)</f>
        <v/>
      </c>
      <c r="K96" s="19">
        <f>IF('Lançamentos Bancários'!E93="","",'Lançamentos Bancários'!E93)</f>
        <v/>
      </c>
    </row>
    <row r="97">
      <c r="J97" s="17">
        <f>IF('Lançamentos Bancários'!F94="","",'Lançamentos Bancários'!F94)</f>
        <v/>
      </c>
      <c r="K97" s="17">
        <f>IF('Lançamentos Bancários'!E94="","",'Lançamentos Bancários'!E94)</f>
        <v/>
      </c>
    </row>
    <row r="98">
      <c r="J98" s="19">
        <f>IF('Lançamentos Bancários'!F95="","",'Lançamentos Bancários'!F95)</f>
        <v/>
      </c>
      <c r="K98" s="19">
        <f>IF('Lançamentos Bancários'!E95="","",'Lançamentos Bancários'!E95)</f>
        <v/>
      </c>
    </row>
    <row r="99">
      <c r="J99" s="17">
        <f>IF('Lançamentos Bancários'!F96="","",'Lançamentos Bancários'!F96)</f>
        <v/>
      </c>
      <c r="K99" s="17">
        <f>IF('Lançamentos Bancários'!E96="","",'Lançamentos Bancários'!E96)</f>
        <v/>
      </c>
    </row>
    <row r="100">
      <c r="J100" s="19">
        <f>IF('Lançamentos Bancários'!F97="","",'Lançamentos Bancários'!F97)</f>
        <v/>
      </c>
      <c r="K100" s="19">
        <f>IF('Lançamentos Bancários'!E97="","",'Lançamentos Bancários'!E97)</f>
        <v/>
      </c>
    </row>
    <row r="101">
      <c r="J101" s="17">
        <f>IF('Lançamentos Bancários'!F98="","",'Lançamentos Bancários'!F98)</f>
        <v/>
      </c>
      <c r="K101" s="17">
        <f>IF('Lançamentos Bancários'!E98="","",'Lançamentos Bancários'!E98)</f>
        <v/>
      </c>
    </row>
    <row r="102">
      <c r="J102" s="19">
        <f>IF('Lançamentos Bancários'!F99="","",'Lançamentos Bancários'!F99)</f>
        <v/>
      </c>
      <c r="K102" s="19">
        <f>IF('Lançamentos Bancários'!E99="","",'Lançamentos Bancários'!E99)</f>
        <v/>
      </c>
    </row>
    <row r="103">
      <c r="J103" s="17">
        <f>IF('Lançamentos Bancários'!F100="","",'Lançamentos Bancários'!F100)</f>
        <v/>
      </c>
      <c r="K103" s="17">
        <f>IF('Lançamentos Bancários'!E100="","",'Lançamentos Bancários'!E100)</f>
        <v/>
      </c>
    </row>
    <row r="104">
      <c r="J104" s="19">
        <f>IF('Lançamentos Bancários'!F101="","",'Lançamentos Bancários'!F101)</f>
        <v/>
      </c>
      <c r="K104" s="19">
        <f>IF('Lançamentos Bancários'!E101="","",'Lançamentos Bancários'!E101)</f>
        <v/>
      </c>
    </row>
  </sheetData>
  <mergeCells count="1">
    <mergeCell ref="A1:M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2026-09-07T14:19:18Z</dcterms:created>
  <dcterms:modified xmlns:dcterms="http://purl.org/dc/terms/" xmlns:xsi="http://www.w3.org/2001/XMLSchema-instance" xsi:type="dcterms:W3CDTF">2026-09-07T14:19:18Z</dcterms:modified>
</cp:coreProperties>
</file>