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ançamentos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Listas e Instruções" sheetId="3" state="visible" r:id="rId3"/>
  </sheets>
  <definedNames>
    <definedName name="_xlnm._FilterDatabase" localSheetId="0" hidden="1">'Lançamentos'!$A$2:$N$42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DD/MM/AAAA"/>
    <numFmt numFmtId="166" formatCode="&quot;R$&quot; #.##0,00"/>
    <numFmt numFmtId="167" formatCode="0,00%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11827"/>
      <sz val="10"/>
    </font>
    <font>
      <name val="Calibri"/>
      <b val="1"/>
      <color rgb="00111827"/>
      <sz val="10"/>
    </font>
    <font>
      <name val="Calibri"/>
      <b val="1"/>
      <color rgb="0022C55E"/>
      <sz val="10"/>
    </font>
  </fonts>
  <fills count="6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165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166" fontId="3" fillId="3" borderId="1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left" vertical="center" wrapText="1"/>
    </xf>
    <xf numFmtId="166" fontId="3" fillId="0" borderId="1" applyAlignment="1" pivotButton="0" quotePrefix="0" xfId="0">
      <alignment horizontal="right" vertical="center"/>
    </xf>
    <xf numFmtId="165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166" fontId="5" fillId="3" borderId="1" applyAlignment="1" pivotButton="0" quotePrefix="0" xfId="0">
      <alignment horizontal="right" vertical="center"/>
    </xf>
    <xf numFmtId="167" fontId="5" fillId="3" borderId="1" applyAlignment="1" pivotButton="0" quotePrefix="0" xfId="0">
      <alignment horizontal="right" vertical="center"/>
    </xf>
    <xf numFmtId="1" fontId="5" fillId="3" borderId="1" applyAlignment="1" pivotButton="0" quotePrefix="0" xfId="0">
      <alignment horizontal="right" vertical="center"/>
    </xf>
    <xf numFmtId="0" fontId="5" fillId="0" borderId="1" applyAlignment="1" pivotButton="0" quotePrefix="0" xfId="0">
      <alignment horizontal="right" vertical="center"/>
    </xf>
    <xf numFmtId="0" fontId="2" fillId="5" borderId="0" applyAlignment="1" pivotButton="0" quotePrefix="0" xfId="0">
      <alignment horizontal="center" vertical="center" wrapText="1"/>
    </xf>
    <xf numFmtId="167" fontId="3" fillId="3" borderId="1" applyAlignment="1" pivotButton="0" quotePrefix="0" xfId="0">
      <alignment horizontal="right" vertical="center"/>
    </xf>
    <xf numFmtId="167" fontId="3" fillId="0" borderId="1" applyAlignment="1" pivotButton="0" quotePrefix="0" xfId="0">
      <alignment horizontal="right" vertical="center"/>
    </xf>
    <xf numFmtId="0" fontId="0" fillId="4" borderId="1" applyAlignment="1" pivotButton="0" quotePrefix="0" xfId="0">
      <alignment horizontal="left" vertical="center" wrapText="1"/>
    </xf>
    <xf numFmtId="0" fontId="2" fillId="5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1">
    <dxf>
      <font>
        <name val="Calibri"/>
        <b val="1"/>
        <color rgb="00DC2626"/>
        <sz val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Despesas por categoria</a:t>
            </a:r>
          </a:p>
        </rich>
      </tx>
    </title>
    <plotArea>
      <doughnutChart>
        <varyColors val="1"/>
        <ser>
          <idx val="0"/>
          <order val="0"/>
          <tx>
            <strRef>
              <f>'Resumo'!B15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'Resumo'!$A$16:$A$23</f>
            </numRef>
          </cat>
          <val>
            <numRef>
              <f>'Resumo'!$B$16:$B$23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Receitas, despesas e saldo por mês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'Resumo'!G21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'Resumo'!$F$22:$F$23</f>
            </numRef>
          </cat>
          <val>
            <numRef>
              <f>'Resumo'!$G$22:$G$23</f>
            </numRef>
          </val>
        </ser>
        <ser>
          <idx val="1"/>
          <order val="1"/>
          <tx>
            <strRef>
              <f>'Resumo'!H21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'Resumo'!$F$22:$F$23</f>
            </numRef>
          </cat>
          <val>
            <numRef>
              <f>'Resumo'!$H$22:$H$23</f>
            </numRef>
          </val>
        </ser>
        <ser>
          <idx val="2"/>
          <order val="2"/>
          <tx>
            <strRef>
              <f>'Resumo'!I21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'Resumo'!$F$22:$F$23</f>
            </numRef>
          </cat>
          <val>
            <numRef>
              <f>'Resumo'!$I$22:$I$23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Despesas por responsável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'Resumo'!H15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'Resumo'!$F$16:$F$17</f>
            </numRef>
          </cat>
          <val>
            <numRef>
              <f>'Resumo'!$H$16:$H$17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25</row>
      <rowOff>0</rowOff>
    </from>
    <ext cx="396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25</row>
      <rowOff>0</rowOff>
    </from>
    <ext cx="432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7</col>
      <colOff>0</colOff>
      <row>25</row>
      <rowOff>0</rowOff>
    </from>
    <ext cx="360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1" customWidth="1" min="3" max="3"/>
    <col width="16" customWidth="1" min="4" max="4"/>
    <col width="13" customWidth="1" min="5" max="5"/>
    <col width="15" customWidth="1" min="6" max="6"/>
    <col width="26" customWidth="1" min="7" max="7"/>
    <col width="18" customWidth="1" min="8" max="8"/>
    <col width="16" customWidth="1" min="9" max="9"/>
    <col width="14" customWidth="1" min="10" max="10"/>
    <col width="8" customWidth="1" min="11" max="11"/>
    <col width="15" customWidth="1" min="12" max="12"/>
    <col width="22" customWidth="1" min="13" max="13"/>
    <col width="16" customWidth="1" min="14" max="14"/>
  </cols>
  <sheetData>
    <row r="1" ht="28" customHeight="1">
      <c r="A1" s="1" t="inlineStr">
        <is>
          <t>Controle Financeiro do Casal — Lançamentos</t>
        </is>
      </c>
    </row>
    <row r="2" ht="32" customHeight="1">
      <c r="A2" s="2" t="inlineStr">
        <is>
          <t>ID</t>
        </is>
      </c>
      <c r="B2" s="2" t="inlineStr">
        <is>
          <t>Data</t>
        </is>
      </c>
      <c r="C2" s="2" t="inlineStr">
        <is>
          <t>Mês</t>
        </is>
      </c>
      <c r="D2" s="2" t="inlineStr">
        <is>
          <t>Responsável</t>
        </is>
      </c>
      <c r="E2" s="2" t="inlineStr">
        <is>
          <t>Tipo</t>
        </is>
      </c>
      <c r="F2" s="2" t="inlineStr">
        <is>
          <t>Categoria</t>
        </is>
      </c>
      <c r="G2" s="2" t="inlineStr">
        <is>
          <t>Descrição</t>
        </is>
      </c>
      <c r="H2" s="2" t="inlineStr">
        <is>
          <t>Forma de pagamento</t>
        </is>
      </c>
      <c r="I2" s="2" t="inlineStr">
        <is>
          <t>Conta/Cartão</t>
        </is>
      </c>
      <c r="J2" s="2" t="inlineStr">
        <is>
          <t>Valor (R$)</t>
        </is>
      </c>
      <c r="K2" s="2" t="inlineStr">
        <is>
          <t>Fixo?</t>
        </is>
      </c>
      <c r="L2" s="2" t="inlineStr">
        <is>
          <t>Pago/Recebido?</t>
        </is>
      </c>
      <c r="M2" s="2" t="inlineStr">
        <is>
          <t>Observações</t>
        </is>
      </c>
      <c r="N2" s="2" t="inlineStr">
        <is>
          <t>Valor líquido (R$)</t>
        </is>
      </c>
    </row>
    <row r="3">
      <c r="A3" s="3" t="n">
        <v>1</v>
      </c>
      <c r="B3" s="4" t="n">
        <v>46027</v>
      </c>
      <c r="C3" s="3">
        <f>IF(B3="","",TEXT(B3,"mmm/aaaa"))</f>
        <v/>
      </c>
      <c r="D3" s="5" t="inlineStr">
        <is>
          <t>João Silva</t>
        </is>
      </c>
      <c r="E3" s="3" t="inlineStr">
        <is>
          <t>Receita</t>
        </is>
      </c>
      <c r="F3" s="5" t="inlineStr">
        <is>
          <t>Salário</t>
        </is>
      </c>
      <c r="G3" s="5" t="inlineStr">
        <is>
          <t>Salário mensal</t>
        </is>
      </c>
      <c r="H3" s="5" t="inlineStr">
        <is>
          <t>Pix</t>
        </is>
      </c>
      <c r="I3" s="5" t="inlineStr">
        <is>
          <t>Conta João</t>
        </is>
      </c>
      <c r="J3" s="6" t="n">
        <v>6800</v>
      </c>
      <c r="K3" s="3" t="inlineStr">
        <is>
          <t>Sim</t>
        </is>
      </c>
      <c r="L3" s="3" t="inlineStr">
        <is>
          <t>Sim</t>
        </is>
      </c>
      <c r="M3" s="5" t="inlineStr"/>
      <c r="N3" s="6">
        <f>IF(J3="","",IF(E3="Despesa",-J3,IF(E3="Receita",J3,0)))</f>
        <v/>
      </c>
    </row>
    <row r="4">
      <c r="A4" s="7" t="n">
        <v>2</v>
      </c>
      <c r="B4" s="8" t="n">
        <v>46027</v>
      </c>
      <c r="C4" s="7">
        <f>IF(B4="","",TEXT(B4,"mmm/aaaa"))</f>
        <v/>
      </c>
      <c r="D4" s="9" t="inlineStr">
        <is>
          <t>Maria Oliveira</t>
        </is>
      </c>
      <c r="E4" s="7" t="inlineStr">
        <is>
          <t>Receita</t>
        </is>
      </c>
      <c r="F4" s="9" t="inlineStr">
        <is>
          <t>Salário</t>
        </is>
      </c>
      <c r="G4" s="9" t="inlineStr">
        <is>
          <t>Salário mensal</t>
        </is>
      </c>
      <c r="H4" s="9" t="inlineStr">
        <is>
          <t>Pix</t>
        </is>
      </c>
      <c r="I4" s="9" t="inlineStr">
        <is>
          <t>Conta Maria</t>
        </is>
      </c>
      <c r="J4" s="10" t="n">
        <v>5400</v>
      </c>
      <c r="K4" s="7" t="inlineStr">
        <is>
          <t>Sim</t>
        </is>
      </c>
      <c r="L4" s="7" t="inlineStr">
        <is>
          <t>Sim</t>
        </is>
      </c>
      <c r="M4" s="9" t="inlineStr"/>
      <c r="N4" s="10">
        <f>IF(J4="","",IF(E4="Despesa",-J4,IF(E4="Receita",J4,0)))</f>
        <v/>
      </c>
    </row>
    <row r="5">
      <c r="A5" s="3" t="n">
        <v>3</v>
      </c>
      <c r="B5" s="4" t="n">
        <v>46028</v>
      </c>
      <c r="C5" s="3">
        <f>IF(B5="","",TEXT(B5,"mmm/aaaa"))</f>
        <v/>
      </c>
      <c r="D5" s="5" t="inlineStr">
        <is>
          <t>João Silva</t>
        </is>
      </c>
      <c r="E5" s="3" t="inlineStr">
        <is>
          <t>Despesa</t>
        </is>
      </c>
      <c r="F5" s="5" t="inlineStr">
        <is>
          <t>Moradia</t>
        </is>
      </c>
      <c r="G5" s="5" t="inlineStr">
        <is>
          <t>Aluguel do apartamento</t>
        </is>
      </c>
      <c r="H5" s="5" t="inlineStr">
        <is>
          <t>Boleto</t>
        </is>
      </c>
      <c r="I5" s="5" t="inlineStr">
        <is>
          <t>Conta João</t>
        </is>
      </c>
      <c r="J5" s="6" t="n">
        <v>2400</v>
      </c>
      <c r="K5" s="3" t="inlineStr">
        <is>
          <t>Sim</t>
        </is>
      </c>
      <c r="L5" s="3" t="inlineStr">
        <is>
          <t>Sim</t>
        </is>
      </c>
      <c r="M5" s="5" t="inlineStr">
        <is>
          <t>Vence todo dia 6</t>
        </is>
      </c>
      <c r="N5" s="6">
        <f>IF(J5="","",IF(E5="Despesa",-J5,IF(E5="Receita",J5,0)))</f>
        <v/>
      </c>
    </row>
    <row r="6">
      <c r="A6" s="7" t="n">
        <v>4</v>
      </c>
      <c r="B6" s="8" t="n">
        <v>46030</v>
      </c>
      <c r="C6" s="7">
        <f>IF(B6="","",TEXT(B6,"mmm/aaaa"))</f>
        <v/>
      </c>
      <c r="D6" s="9" t="inlineStr">
        <is>
          <t>Maria Oliveira</t>
        </is>
      </c>
      <c r="E6" s="7" t="inlineStr">
        <is>
          <t>Despesa</t>
        </is>
      </c>
      <c r="F6" s="9" t="inlineStr">
        <is>
          <t>Alimentação</t>
        </is>
      </c>
      <c r="G6" s="9" t="inlineStr">
        <is>
          <t>Supermercado</t>
        </is>
      </c>
      <c r="H6" s="9" t="inlineStr">
        <is>
          <t>Cartão de crédito</t>
        </is>
      </c>
      <c r="I6" s="9" t="inlineStr">
        <is>
          <t>Cartão conjunto</t>
        </is>
      </c>
      <c r="J6" s="10" t="n">
        <v>685.4</v>
      </c>
      <c r="K6" s="7" t="inlineStr">
        <is>
          <t>Não</t>
        </is>
      </c>
      <c r="L6" s="7" t="inlineStr">
        <is>
          <t>Sim</t>
        </is>
      </c>
      <c r="M6" s="9" t="inlineStr"/>
      <c r="N6" s="10">
        <f>IF(J6="","",IF(E6="Despesa",-J6,IF(E6="Receita",J6,0)))</f>
        <v/>
      </c>
    </row>
    <row r="7">
      <c r="A7" s="3" t="n">
        <v>5</v>
      </c>
      <c r="B7" s="4" t="n">
        <v>46034</v>
      </c>
      <c r="C7" s="3">
        <f>IF(B7="","",TEXT(B7,"mmm/aaaa"))</f>
        <v/>
      </c>
      <c r="D7" s="5" t="inlineStr">
        <is>
          <t>João Silva</t>
        </is>
      </c>
      <c r="E7" s="3" t="inlineStr">
        <is>
          <t>Despesa</t>
        </is>
      </c>
      <c r="F7" s="5" t="inlineStr">
        <is>
          <t>Transporte</t>
        </is>
      </c>
      <c r="G7" s="5" t="inlineStr">
        <is>
          <t>Combustível</t>
        </is>
      </c>
      <c r="H7" s="5" t="inlineStr">
        <is>
          <t>Cartão de débito</t>
        </is>
      </c>
      <c r="I7" s="5" t="inlineStr">
        <is>
          <t>Conta João</t>
        </is>
      </c>
      <c r="J7" s="6" t="n">
        <v>320</v>
      </c>
      <c r="K7" s="3" t="inlineStr">
        <is>
          <t>Não</t>
        </is>
      </c>
      <c r="L7" s="3" t="inlineStr">
        <is>
          <t>Sim</t>
        </is>
      </c>
      <c r="M7" s="5" t="inlineStr"/>
      <c r="N7" s="6">
        <f>IF(J7="","",IF(E7="Despesa",-J7,IF(E7="Receita",J7,0)))</f>
        <v/>
      </c>
    </row>
    <row r="8">
      <c r="A8" s="7" t="n">
        <v>6</v>
      </c>
      <c r="B8" s="8" t="n">
        <v>46037</v>
      </c>
      <c r="C8" s="7">
        <f>IF(B8="","",TEXT(B8,"mmm/aaaa"))</f>
        <v/>
      </c>
      <c r="D8" s="9" t="inlineStr">
        <is>
          <t>Maria Oliveira</t>
        </is>
      </c>
      <c r="E8" s="7" t="inlineStr">
        <is>
          <t>Despesa</t>
        </is>
      </c>
      <c r="F8" s="9" t="inlineStr">
        <is>
          <t>Saúde</t>
        </is>
      </c>
      <c r="G8" s="9" t="inlineStr">
        <is>
          <t>Plano de saúde</t>
        </is>
      </c>
      <c r="H8" s="9" t="inlineStr">
        <is>
          <t>Boleto</t>
        </is>
      </c>
      <c r="I8" s="9" t="inlineStr">
        <is>
          <t>Conta Maria</t>
        </is>
      </c>
      <c r="J8" s="10" t="n">
        <v>498.9</v>
      </c>
      <c r="K8" s="7" t="inlineStr">
        <is>
          <t>Sim</t>
        </is>
      </c>
      <c r="L8" s="7" t="inlineStr">
        <is>
          <t>Sim</t>
        </is>
      </c>
      <c r="M8" s="9" t="inlineStr"/>
      <c r="N8" s="10">
        <f>IF(J8="","",IF(E8="Despesa",-J8,IF(E8="Receita",J8,0)))</f>
        <v/>
      </c>
    </row>
    <row r="9">
      <c r="A9" s="3" t="n">
        <v>7</v>
      </c>
      <c r="B9" s="4" t="n">
        <v>46046</v>
      </c>
      <c r="C9" s="3">
        <f>IF(B9="","",TEXT(B9,"mmm/aaaa"))</f>
        <v/>
      </c>
      <c r="D9" s="5" t="inlineStr">
        <is>
          <t>João Silva</t>
        </is>
      </c>
      <c r="E9" s="3" t="inlineStr">
        <is>
          <t>Despesa</t>
        </is>
      </c>
      <c r="F9" s="5" t="inlineStr">
        <is>
          <t>Lazer</t>
        </is>
      </c>
      <c r="G9" s="5" t="inlineStr">
        <is>
          <t>Restaurante</t>
        </is>
      </c>
      <c r="H9" s="5" t="inlineStr">
        <is>
          <t>Cartão de crédito</t>
        </is>
      </c>
      <c r="I9" s="5" t="inlineStr">
        <is>
          <t>Cartão conjunto</t>
        </is>
      </c>
      <c r="J9" s="6" t="n">
        <v>186.75</v>
      </c>
      <c r="K9" s="3" t="inlineStr">
        <is>
          <t>Não</t>
        </is>
      </c>
      <c r="L9" s="3" t="inlineStr">
        <is>
          <t>Sim</t>
        </is>
      </c>
      <c r="M9" s="5" t="inlineStr">
        <is>
          <t>Jantar de aniversário</t>
        </is>
      </c>
      <c r="N9" s="6">
        <f>IF(J9="","",IF(E9="Despesa",-J9,IF(E9="Receita",J9,0)))</f>
        <v/>
      </c>
    </row>
    <row r="10">
      <c r="A10" s="7" t="n">
        <v>8</v>
      </c>
      <c r="B10" s="8" t="n">
        <v>46056</v>
      </c>
      <c r="C10" s="7">
        <f>IF(B10="","",TEXT(B10,"mmm/aaaa"))</f>
        <v/>
      </c>
      <c r="D10" s="9" t="inlineStr">
        <is>
          <t>Maria Oliveira</t>
        </is>
      </c>
      <c r="E10" s="7" t="inlineStr">
        <is>
          <t>Despesa</t>
        </is>
      </c>
      <c r="F10" s="9" t="inlineStr">
        <is>
          <t>Educação</t>
        </is>
      </c>
      <c r="G10" s="9" t="inlineStr">
        <is>
          <t>Curso profissionalizante</t>
        </is>
      </c>
      <c r="H10" s="9" t="inlineStr">
        <is>
          <t>Pix</t>
        </is>
      </c>
      <c r="I10" s="9" t="inlineStr">
        <is>
          <t>Conta Maria</t>
        </is>
      </c>
      <c r="J10" s="10" t="n">
        <v>289</v>
      </c>
      <c r="K10" s="7" t="inlineStr">
        <is>
          <t>Não</t>
        </is>
      </c>
      <c r="L10" s="7" t="inlineStr">
        <is>
          <t>Sim</t>
        </is>
      </c>
      <c r="M10" s="9" t="inlineStr"/>
      <c r="N10" s="10">
        <f>IF(J10="","",IF(E10="Despesa",-J10,IF(E10="Receita",J10,0)))</f>
        <v/>
      </c>
    </row>
    <row r="11">
      <c r="A11" s="3" t="n">
        <v>9</v>
      </c>
      <c r="B11" s="4" t="n">
        <v>46063</v>
      </c>
      <c r="C11" s="3">
        <f>IF(B11="","",TEXT(B11,"mmm/aaaa"))</f>
        <v/>
      </c>
      <c r="D11" s="5" t="inlineStr">
        <is>
          <t>João Silva</t>
        </is>
      </c>
      <c r="E11" s="3" t="inlineStr">
        <is>
          <t>Despesa</t>
        </is>
      </c>
      <c r="F11" s="5" t="inlineStr">
        <is>
          <t>Serviços</t>
        </is>
      </c>
      <c r="G11" s="5" t="inlineStr">
        <is>
          <t>Internet e telefone</t>
        </is>
      </c>
      <c r="H11" s="5" t="inlineStr">
        <is>
          <t>Débito automático</t>
        </is>
      </c>
      <c r="I11" s="5" t="inlineStr">
        <is>
          <t>Conta João</t>
        </is>
      </c>
      <c r="J11" s="6" t="n">
        <v>159.9</v>
      </c>
      <c r="K11" s="3" t="inlineStr">
        <is>
          <t>Sim</t>
        </is>
      </c>
      <c r="L11" s="3" t="inlineStr">
        <is>
          <t>Sim</t>
        </is>
      </c>
      <c r="M11" s="5" t="inlineStr"/>
      <c r="N11" s="6">
        <f>IF(J11="","",IF(E11="Despesa",-J11,IF(E11="Receita",J11,0)))</f>
        <v/>
      </c>
    </row>
    <row r="12">
      <c r="A12" s="7" t="n">
        <v>10</v>
      </c>
      <c r="B12" s="8" t="n">
        <v>46081</v>
      </c>
      <c r="C12" s="7">
        <f>IF(B12="","",TEXT(B12,"mmm/aaaa"))</f>
        <v/>
      </c>
      <c r="D12" s="9" t="inlineStr">
        <is>
          <t>Maria Oliveira</t>
        </is>
      </c>
      <c r="E12" s="7" t="inlineStr">
        <is>
          <t>Despesa</t>
        </is>
      </c>
      <c r="F12" s="9" t="inlineStr">
        <is>
          <t>Investimentos</t>
        </is>
      </c>
      <c r="G12" s="9" t="inlineStr">
        <is>
          <t>Aplicação mensal</t>
        </is>
      </c>
      <c r="H12" s="9" t="inlineStr">
        <is>
          <t>Pix</t>
        </is>
      </c>
      <c r="I12" s="9" t="inlineStr">
        <is>
          <t>Corretora</t>
        </is>
      </c>
      <c r="J12" s="10" t="n">
        <v>1000</v>
      </c>
      <c r="K12" s="7" t="inlineStr">
        <is>
          <t>Sim</t>
        </is>
      </c>
      <c r="L12" s="7" t="inlineStr">
        <is>
          <t>Sim</t>
        </is>
      </c>
      <c r="M12" s="9" t="inlineStr">
        <is>
          <t>Reserva do casal</t>
        </is>
      </c>
      <c r="N12" s="10">
        <f>IF(J12="","",IF(E12="Despesa",-J12,IF(E12="Receita",J12,0)))</f>
        <v/>
      </c>
    </row>
    <row r="13">
      <c r="A13" s="3">
        <f>IF(B13="","",ROW()-2)</f>
        <v/>
      </c>
      <c r="B13" s="11" t="n"/>
      <c r="C13" s="3">
        <f>IF(B13="","",TEXT(B13,"mmm/aaaa"))</f>
        <v/>
      </c>
      <c r="D13" s="12" t="n"/>
      <c r="E13" s="13" t="n"/>
      <c r="F13" s="12" t="n"/>
      <c r="G13" s="12" t="n"/>
      <c r="H13" s="12" t="n"/>
      <c r="I13" s="12" t="n"/>
      <c r="J13" s="14" t="n"/>
      <c r="K13" s="13" t="n"/>
      <c r="L13" s="13" t="n"/>
      <c r="M13" s="12" t="n"/>
      <c r="N13" s="6">
        <f>IF(J13="","",IF(E13="Despesa",-J13,IF(E13="Receita",J13,0)))</f>
        <v/>
      </c>
    </row>
    <row r="14">
      <c r="A14" s="7">
        <f>IF(B14="","",ROW()-2)</f>
        <v/>
      </c>
      <c r="B14" s="11" t="n"/>
      <c r="C14" s="7">
        <f>IF(B14="","",TEXT(B14,"mmm/aaaa"))</f>
        <v/>
      </c>
      <c r="D14" s="12" t="n"/>
      <c r="E14" s="13" t="n"/>
      <c r="F14" s="12" t="n"/>
      <c r="G14" s="12" t="n"/>
      <c r="H14" s="12" t="n"/>
      <c r="I14" s="12" t="n"/>
      <c r="J14" s="14" t="n"/>
      <c r="K14" s="13" t="n"/>
      <c r="L14" s="13" t="n"/>
      <c r="M14" s="12" t="n"/>
      <c r="N14" s="10">
        <f>IF(J14="","",IF(E14="Despesa",-J14,IF(E14="Receita",J14,0)))</f>
        <v/>
      </c>
    </row>
    <row r="15">
      <c r="A15" s="3">
        <f>IF(B15="","",ROW()-2)</f>
        <v/>
      </c>
      <c r="B15" s="11" t="n"/>
      <c r="C15" s="3">
        <f>IF(B15="","",TEXT(B15,"mmm/aaaa"))</f>
        <v/>
      </c>
      <c r="D15" s="12" t="n"/>
      <c r="E15" s="13" t="n"/>
      <c r="F15" s="12" t="n"/>
      <c r="G15" s="12" t="n"/>
      <c r="H15" s="12" t="n"/>
      <c r="I15" s="12" t="n"/>
      <c r="J15" s="14" t="n"/>
      <c r="K15" s="13" t="n"/>
      <c r="L15" s="13" t="n"/>
      <c r="M15" s="12" t="n"/>
      <c r="N15" s="6">
        <f>IF(J15="","",IF(E15="Despesa",-J15,IF(E15="Receita",J15,0)))</f>
        <v/>
      </c>
    </row>
    <row r="16">
      <c r="A16" s="7">
        <f>IF(B16="","",ROW()-2)</f>
        <v/>
      </c>
      <c r="B16" s="11" t="n"/>
      <c r="C16" s="7">
        <f>IF(B16="","",TEXT(B16,"mmm/aaaa"))</f>
        <v/>
      </c>
      <c r="D16" s="12" t="n"/>
      <c r="E16" s="13" t="n"/>
      <c r="F16" s="12" t="n"/>
      <c r="G16" s="12" t="n"/>
      <c r="H16" s="12" t="n"/>
      <c r="I16" s="12" t="n"/>
      <c r="J16" s="14" t="n"/>
      <c r="K16" s="13" t="n"/>
      <c r="L16" s="13" t="n"/>
      <c r="M16" s="12" t="n"/>
      <c r="N16" s="10">
        <f>IF(J16="","",IF(E16="Despesa",-J16,IF(E16="Receita",J16,0)))</f>
        <v/>
      </c>
    </row>
    <row r="17">
      <c r="A17" s="3">
        <f>IF(B17="","",ROW()-2)</f>
        <v/>
      </c>
      <c r="B17" s="11" t="n"/>
      <c r="C17" s="3">
        <f>IF(B17="","",TEXT(B17,"mmm/aaaa"))</f>
        <v/>
      </c>
      <c r="D17" s="12" t="n"/>
      <c r="E17" s="13" t="n"/>
      <c r="F17" s="12" t="n"/>
      <c r="G17" s="12" t="n"/>
      <c r="H17" s="12" t="n"/>
      <c r="I17" s="12" t="n"/>
      <c r="J17" s="14" t="n"/>
      <c r="K17" s="13" t="n"/>
      <c r="L17" s="13" t="n"/>
      <c r="M17" s="12" t="n"/>
      <c r="N17" s="6">
        <f>IF(J17="","",IF(E17="Despesa",-J17,IF(E17="Receita",J17,0)))</f>
        <v/>
      </c>
    </row>
    <row r="18">
      <c r="A18" s="7">
        <f>IF(B18="","",ROW()-2)</f>
        <v/>
      </c>
      <c r="B18" s="11" t="n"/>
      <c r="C18" s="7">
        <f>IF(B18="","",TEXT(B18,"mmm/aaaa"))</f>
        <v/>
      </c>
      <c r="D18" s="12" t="n"/>
      <c r="E18" s="13" t="n"/>
      <c r="F18" s="12" t="n"/>
      <c r="G18" s="12" t="n"/>
      <c r="H18" s="12" t="n"/>
      <c r="I18" s="12" t="n"/>
      <c r="J18" s="14" t="n"/>
      <c r="K18" s="13" t="n"/>
      <c r="L18" s="13" t="n"/>
      <c r="M18" s="12" t="n"/>
      <c r="N18" s="10">
        <f>IF(J18="","",IF(E18="Despesa",-J18,IF(E18="Receita",J18,0)))</f>
        <v/>
      </c>
    </row>
    <row r="19">
      <c r="A19" s="3">
        <f>IF(B19="","",ROW()-2)</f>
        <v/>
      </c>
      <c r="B19" s="11" t="n"/>
      <c r="C19" s="3">
        <f>IF(B19="","",TEXT(B19,"mmm/aaaa"))</f>
        <v/>
      </c>
      <c r="D19" s="12" t="n"/>
      <c r="E19" s="13" t="n"/>
      <c r="F19" s="12" t="n"/>
      <c r="G19" s="12" t="n"/>
      <c r="H19" s="12" t="n"/>
      <c r="I19" s="12" t="n"/>
      <c r="J19" s="14" t="n"/>
      <c r="K19" s="13" t="n"/>
      <c r="L19" s="13" t="n"/>
      <c r="M19" s="12" t="n"/>
      <c r="N19" s="6">
        <f>IF(J19="","",IF(E19="Despesa",-J19,IF(E19="Receita",J19,0)))</f>
        <v/>
      </c>
    </row>
    <row r="20">
      <c r="A20" s="7">
        <f>IF(B20="","",ROW()-2)</f>
        <v/>
      </c>
      <c r="B20" s="11" t="n"/>
      <c r="C20" s="7">
        <f>IF(B20="","",TEXT(B20,"mmm/aaaa"))</f>
        <v/>
      </c>
      <c r="D20" s="12" t="n"/>
      <c r="E20" s="13" t="n"/>
      <c r="F20" s="12" t="n"/>
      <c r="G20" s="12" t="n"/>
      <c r="H20" s="12" t="n"/>
      <c r="I20" s="12" t="n"/>
      <c r="J20" s="14" t="n"/>
      <c r="K20" s="13" t="n"/>
      <c r="L20" s="13" t="n"/>
      <c r="M20" s="12" t="n"/>
      <c r="N20" s="10">
        <f>IF(J20="","",IF(E20="Despesa",-J20,IF(E20="Receita",J20,0)))</f>
        <v/>
      </c>
    </row>
    <row r="21">
      <c r="A21" s="3">
        <f>IF(B21="","",ROW()-2)</f>
        <v/>
      </c>
      <c r="B21" s="11" t="n"/>
      <c r="C21" s="3">
        <f>IF(B21="","",TEXT(B21,"mmm/aaaa"))</f>
        <v/>
      </c>
      <c r="D21" s="12" t="n"/>
      <c r="E21" s="13" t="n"/>
      <c r="F21" s="12" t="n"/>
      <c r="G21" s="12" t="n"/>
      <c r="H21" s="12" t="n"/>
      <c r="I21" s="12" t="n"/>
      <c r="J21" s="14" t="n"/>
      <c r="K21" s="13" t="n"/>
      <c r="L21" s="13" t="n"/>
      <c r="M21" s="12" t="n"/>
      <c r="N21" s="6">
        <f>IF(J21="","",IF(E21="Despesa",-J21,IF(E21="Receita",J21,0)))</f>
        <v/>
      </c>
    </row>
    <row r="22">
      <c r="A22" s="7">
        <f>IF(B22="","",ROW()-2)</f>
        <v/>
      </c>
      <c r="B22" s="11" t="n"/>
      <c r="C22" s="7">
        <f>IF(B22="","",TEXT(B22,"mmm/aaaa"))</f>
        <v/>
      </c>
      <c r="D22" s="12" t="n"/>
      <c r="E22" s="13" t="n"/>
      <c r="F22" s="12" t="n"/>
      <c r="G22" s="12" t="n"/>
      <c r="H22" s="12" t="n"/>
      <c r="I22" s="12" t="n"/>
      <c r="J22" s="14" t="n"/>
      <c r="K22" s="13" t="n"/>
      <c r="L22" s="13" t="n"/>
      <c r="M22" s="12" t="n"/>
      <c r="N22" s="10">
        <f>IF(J22="","",IF(E22="Despesa",-J22,IF(E22="Receita",J22,0)))</f>
        <v/>
      </c>
    </row>
    <row r="23">
      <c r="A23" s="3">
        <f>IF(B23="","",ROW()-2)</f>
        <v/>
      </c>
      <c r="B23" s="11" t="n"/>
      <c r="C23" s="3">
        <f>IF(B23="","",TEXT(B23,"mmm/aaaa"))</f>
        <v/>
      </c>
      <c r="D23" s="12" t="n"/>
      <c r="E23" s="13" t="n"/>
      <c r="F23" s="12" t="n"/>
      <c r="G23" s="12" t="n"/>
      <c r="H23" s="12" t="n"/>
      <c r="I23" s="12" t="n"/>
      <c r="J23" s="14" t="n"/>
      <c r="K23" s="13" t="n"/>
      <c r="L23" s="13" t="n"/>
      <c r="M23" s="12" t="n"/>
      <c r="N23" s="6">
        <f>IF(J23="","",IF(E23="Despesa",-J23,IF(E23="Receita",J23,0)))</f>
        <v/>
      </c>
    </row>
    <row r="24">
      <c r="A24" s="7">
        <f>IF(B24="","",ROW()-2)</f>
        <v/>
      </c>
      <c r="B24" s="11" t="n"/>
      <c r="C24" s="7">
        <f>IF(B24="","",TEXT(B24,"mmm/aaaa"))</f>
        <v/>
      </c>
      <c r="D24" s="12" t="n"/>
      <c r="E24" s="13" t="n"/>
      <c r="F24" s="12" t="n"/>
      <c r="G24" s="12" t="n"/>
      <c r="H24" s="12" t="n"/>
      <c r="I24" s="12" t="n"/>
      <c r="J24" s="14" t="n"/>
      <c r="K24" s="13" t="n"/>
      <c r="L24" s="13" t="n"/>
      <c r="M24" s="12" t="n"/>
      <c r="N24" s="10">
        <f>IF(J24="","",IF(E24="Despesa",-J24,IF(E24="Receita",J24,0)))</f>
        <v/>
      </c>
    </row>
    <row r="25">
      <c r="A25" s="3">
        <f>IF(B25="","",ROW()-2)</f>
        <v/>
      </c>
      <c r="B25" s="11" t="n"/>
      <c r="C25" s="3">
        <f>IF(B25="","",TEXT(B25,"mmm/aaaa"))</f>
        <v/>
      </c>
      <c r="D25" s="12" t="n"/>
      <c r="E25" s="13" t="n"/>
      <c r="F25" s="12" t="n"/>
      <c r="G25" s="12" t="n"/>
      <c r="H25" s="12" t="n"/>
      <c r="I25" s="12" t="n"/>
      <c r="J25" s="14" t="n"/>
      <c r="K25" s="13" t="n"/>
      <c r="L25" s="13" t="n"/>
      <c r="M25" s="12" t="n"/>
      <c r="N25" s="6">
        <f>IF(J25="","",IF(E25="Despesa",-J25,IF(E25="Receita",J25,0)))</f>
        <v/>
      </c>
    </row>
    <row r="26">
      <c r="A26" s="7">
        <f>IF(B26="","",ROW()-2)</f>
        <v/>
      </c>
      <c r="B26" s="11" t="n"/>
      <c r="C26" s="7">
        <f>IF(B26="","",TEXT(B26,"mmm/aaaa"))</f>
        <v/>
      </c>
      <c r="D26" s="12" t="n"/>
      <c r="E26" s="13" t="n"/>
      <c r="F26" s="12" t="n"/>
      <c r="G26" s="12" t="n"/>
      <c r="H26" s="12" t="n"/>
      <c r="I26" s="12" t="n"/>
      <c r="J26" s="14" t="n"/>
      <c r="K26" s="13" t="n"/>
      <c r="L26" s="13" t="n"/>
      <c r="M26" s="12" t="n"/>
      <c r="N26" s="10">
        <f>IF(J26="","",IF(E26="Despesa",-J26,IF(E26="Receita",J26,0)))</f>
        <v/>
      </c>
    </row>
    <row r="27">
      <c r="A27" s="3">
        <f>IF(B27="","",ROW()-2)</f>
        <v/>
      </c>
      <c r="B27" s="11" t="n"/>
      <c r="C27" s="3">
        <f>IF(B27="","",TEXT(B27,"mmm/aaaa"))</f>
        <v/>
      </c>
      <c r="D27" s="12" t="n"/>
      <c r="E27" s="13" t="n"/>
      <c r="F27" s="12" t="n"/>
      <c r="G27" s="12" t="n"/>
      <c r="H27" s="12" t="n"/>
      <c r="I27" s="12" t="n"/>
      <c r="J27" s="14" t="n"/>
      <c r="K27" s="13" t="n"/>
      <c r="L27" s="13" t="n"/>
      <c r="M27" s="12" t="n"/>
      <c r="N27" s="6">
        <f>IF(J27="","",IF(E27="Despesa",-J27,IF(E27="Receita",J27,0)))</f>
        <v/>
      </c>
    </row>
    <row r="28">
      <c r="A28" s="7">
        <f>IF(B28="","",ROW()-2)</f>
        <v/>
      </c>
      <c r="B28" s="11" t="n"/>
      <c r="C28" s="7">
        <f>IF(B28="","",TEXT(B28,"mmm/aaaa"))</f>
        <v/>
      </c>
      <c r="D28" s="12" t="n"/>
      <c r="E28" s="13" t="n"/>
      <c r="F28" s="12" t="n"/>
      <c r="G28" s="12" t="n"/>
      <c r="H28" s="12" t="n"/>
      <c r="I28" s="12" t="n"/>
      <c r="J28" s="14" t="n"/>
      <c r="K28" s="13" t="n"/>
      <c r="L28" s="13" t="n"/>
      <c r="M28" s="12" t="n"/>
      <c r="N28" s="10">
        <f>IF(J28="","",IF(E28="Despesa",-J28,IF(E28="Receita",J28,0)))</f>
        <v/>
      </c>
    </row>
    <row r="29">
      <c r="A29" s="3">
        <f>IF(B29="","",ROW()-2)</f>
        <v/>
      </c>
      <c r="B29" s="11" t="n"/>
      <c r="C29" s="3">
        <f>IF(B29="","",TEXT(B29,"mmm/aaaa"))</f>
        <v/>
      </c>
      <c r="D29" s="12" t="n"/>
      <c r="E29" s="13" t="n"/>
      <c r="F29" s="12" t="n"/>
      <c r="G29" s="12" t="n"/>
      <c r="H29" s="12" t="n"/>
      <c r="I29" s="12" t="n"/>
      <c r="J29" s="14" t="n"/>
      <c r="K29" s="13" t="n"/>
      <c r="L29" s="13" t="n"/>
      <c r="M29" s="12" t="n"/>
      <c r="N29" s="6">
        <f>IF(J29="","",IF(E29="Despesa",-J29,IF(E29="Receita",J29,0)))</f>
        <v/>
      </c>
    </row>
    <row r="30">
      <c r="A30" s="7">
        <f>IF(B30="","",ROW()-2)</f>
        <v/>
      </c>
      <c r="B30" s="11" t="n"/>
      <c r="C30" s="7">
        <f>IF(B30="","",TEXT(B30,"mmm/aaaa"))</f>
        <v/>
      </c>
      <c r="D30" s="12" t="n"/>
      <c r="E30" s="13" t="n"/>
      <c r="F30" s="12" t="n"/>
      <c r="G30" s="12" t="n"/>
      <c r="H30" s="12" t="n"/>
      <c r="I30" s="12" t="n"/>
      <c r="J30" s="14" t="n"/>
      <c r="K30" s="13" t="n"/>
      <c r="L30" s="13" t="n"/>
      <c r="M30" s="12" t="n"/>
      <c r="N30" s="10">
        <f>IF(J30="","",IF(E30="Despesa",-J30,IF(E30="Receita",J30,0)))</f>
        <v/>
      </c>
    </row>
    <row r="31">
      <c r="A31" s="3">
        <f>IF(B31="","",ROW()-2)</f>
        <v/>
      </c>
      <c r="B31" s="11" t="n"/>
      <c r="C31" s="3">
        <f>IF(B31="","",TEXT(B31,"mmm/aaaa"))</f>
        <v/>
      </c>
      <c r="D31" s="12" t="n"/>
      <c r="E31" s="13" t="n"/>
      <c r="F31" s="12" t="n"/>
      <c r="G31" s="12" t="n"/>
      <c r="H31" s="12" t="n"/>
      <c r="I31" s="12" t="n"/>
      <c r="J31" s="14" t="n"/>
      <c r="K31" s="13" t="n"/>
      <c r="L31" s="13" t="n"/>
      <c r="M31" s="12" t="n"/>
      <c r="N31" s="6">
        <f>IF(J31="","",IF(E31="Despesa",-J31,IF(E31="Receita",J31,0)))</f>
        <v/>
      </c>
    </row>
    <row r="32">
      <c r="A32" s="7">
        <f>IF(B32="","",ROW()-2)</f>
        <v/>
      </c>
      <c r="B32" s="11" t="n"/>
      <c r="C32" s="7">
        <f>IF(B32="","",TEXT(B32,"mmm/aaaa"))</f>
        <v/>
      </c>
      <c r="D32" s="12" t="n"/>
      <c r="E32" s="13" t="n"/>
      <c r="F32" s="12" t="n"/>
      <c r="G32" s="12" t="n"/>
      <c r="H32" s="12" t="n"/>
      <c r="I32" s="12" t="n"/>
      <c r="J32" s="14" t="n"/>
      <c r="K32" s="13" t="n"/>
      <c r="L32" s="13" t="n"/>
      <c r="M32" s="12" t="n"/>
      <c r="N32" s="10">
        <f>IF(J32="","",IF(E32="Despesa",-J32,IF(E32="Receita",J32,0)))</f>
        <v/>
      </c>
    </row>
    <row r="33">
      <c r="A33" s="3">
        <f>IF(B33="","",ROW()-2)</f>
        <v/>
      </c>
      <c r="B33" s="11" t="n"/>
      <c r="C33" s="3">
        <f>IF(B33="","",TEXT(B33,"mmm/aaaa"))</f>
        <v/>
      </c>
      <c r="D33" s="12" t="n"/>
      <c r="E33" s="13" t="n"/>
      <c r="F33" s="12" t="n"/>
      <c r="G33" s="12" t="n"/>
      <c r="H33" s="12" t="n"/>
      <c r="I33" s="12" t="n"/>
      <c r="J33" s="14" t="n"/>
      <c r="K33" s="13" t="n"/>
      <c r="L33" s="13" t="n"/>
      <c r="M33" s="12" t="n"/>
      <c r="N33" s="6">
        <f>IF(J33="","",IF(E33="Despesa",-J33,IF(E33="Receita",J33,0)))</f>
        <v/>
      </c>
    </row>
    <row r="34">
      <c r="A34" s="7">
        <f>IF(B34="","",ROW()-2)</f>
        <v/>
      </c>
      <c r="B34" s="11" t="n"/>
      <c r="C34" s="7">
        <f>IF(B34="","",TEXT(B34,"mmm/aaaa"))</f>
        <v/>
      </c>
      <c r="D34" s="12" t="n"/>
      <c r="E34" s="13" t="n"/>
      <c r="F34" s="12" t="n"/>
      <c r="G34" s="12" t="n"/>
      <c r="H34" s="12" t="n"/>
      <c r="I34" s="12" t="n"/>
      <c r="J34" s="14" t="n"/>
      <c r="K34" s="13" t="n"/>
      <c r="L34" s="13" t="n"/>
      <c r="M34" s="12" t="n"/>
      <c r="N34" s="10">
        <f>IF(J34="","",IF(E34="Despesa",-J34,IF(E34="Receita",J34,0)))</f>
        <v/>
      </c>
    </row>
    <row r="35">
      <c r="A35" s="3">
        <f>IF(B35="","",ROW()-2)</f>
        <v/>
      </c>
      <c r="B35" s="11" t="n"/>
      <c r="C35" s="3">
        <f>IF(B35="","",TEXT(B35,"mmm/aaaa"))</f>
        <v/>
      </c>
      <c r="D35" s="12" t="n"/>
      <c r="E35" s="13" t="n"/>
      <c r="F35" s="12" t="n"/>
      <c r="G35" s="12" t="n"/>
      <c r="H35" s="12" t="n"/>
      <c r="I35" s="12" t="n"/>
      <c r="J35" s="14" t="n"/>
      <c r="K35" s="13" t="n"/>
      <c r="L35" s="13" t="n"/>
      <c r="M35" s="12" t="n"/>
      <c r="N35" s="6">
        <f>IF(J35="","",IF(E35="Despesa",-J35,IF(E35="Receita",J35,0)))</f>
        <v/>
      </c>
    </row>
    <row r="36">
      <c r="A36" s="7">
        <f>IF(B36="","",ROW()-2)</f>
        <v/>
      </c>
      <c r="B36" s="11" t="n"/>
      <c r="C36" s="7">
        <f>IF(B36="","",TEXT(B36,"mmm/aaaa"))</f>
        <v/>
      </c>
      <c r="D36" s="12" t="n"/>
      <c r="E36" s="13" t="n"/>
      <c r="F36" s="12" t="n"/>
      <c r="G36" s="12" t="n"/>
      <c r="H36" s="12" t="n"/>
      <c r="I36" s="12" t="n"/>
      <c r="J36" s="14" t="n"/>
      <c r="K36" s="13" t="n"/>
      <c r="L36" s="13" t="n"/>
      <c r="M36" s="12" t="n"/>
      <c r="N36" s="10">
        <f>IF(J36="","",IF(E36="Despesa",-J36,IF(E36="Receita",J36,0)))</f>
        <v/>
      </c>
    </row>
    <row r="37">
      <c r="A37" s="3">
        <f>IF(B37="","",ROW()-2)</f>
        <v/>
      </c>
      <c r="B37" s="11" t="n"/>
      <c r="C37" s="3">
        <f>IF(B37="","",TEXT(B37,"mmm/aaaa"))</f>
        <v/>
      </c>
      <c r="D37" s="12" t="n"/>
      <c r="E37" s="13" t="n"/>
      <c r="F37" s="12" t="n"/>
      <c r="G37" s="12" t="n"/>
      <c r="H37" s="12" t="n"/>
      <c r="I37" s="12" t="n"/>
      <c r="J37" s="14" t="n"/>
      <c r="K37" s="13" t="n"/>
      <c r="L37" s="13" t="n"/>
      <c r="M37" s="12" t="n"/>
      <c r="N37" s="6">
        <f>IF(J37="","",IF(E37="Despesa",-J37,IF(E37="Receita",J37,0)))</f>
        <v/>
      </c>
    </row>
    <row r="38">
      <c r="A38" s="7">
        <f>IF(B38="","",ROW()-2)</f>
        <v/>
      </c>
      <c r="B38" s="11" t="n"/>
      <c r="C38" s="7">
        <f>IF(B38="","",TEXT(B38,"mmm/aaaa"))</f>
        <v/>
      </c>
      <c r="D38" s="12" t="n"/>
      <c r="E38" s="13" t="n"/>
      <c r="F38" s="12" t="n"/>
      <c r="G38" s="12" t="n"/>
      <c r="H38" s="12" t="n"/>
      <c r="I38" s="12" t="n"/>
      <c r="J38" s="14" t="n"/>
      <c r="K38" s="13" t="n"/>
      <c r="L38" s="13" t="n"/>
      <c r="M38" s="12" t="n"/>
      <c r="N38" s="10">
        <f>IF(J38="","",IF(E38="Despesa",-J38,IF(E38="Receita",J38,0)))</f>
        <v/>
      </c>
    </row>
    <row r="39">
      <c r="A39" s="3">
        <f>IF(B39="","",ROW()-2)</f>
        <v/>
      </c>
      <c r="B39" s="11" t="n"/>
      <c r="C39" s="3">
        <f>IF(B39="","",TEXT(B39,"mmm/aaaa"))</f>
        <v/>
      </c>
      <c r="D39" s="12" t="n"/>
      <c r="E39" s="13" t="n"/>
      <c r="F39" s="12" t="n"/>
      <c r="G39" s="12" t="n"/>
      <c r="H39" s="12" t="n"/>
      <c r="I39" s="12" t="n"/>
      <c r="J39" s="14" t="n"/>
      <c r="K39" s="13" t="n"/>
      <c r="L39" s="13" t="n"/>
      <c r="M39" s="12" t="n"/>
      <c r="N39" s="6">
        <f>IF(J39="","",IF(E39="Despesa",-J39,IF(E39="Receita",J39,0)))</f>
        <v/>
      </c>
    </row>
    <row r="40">
      <c r="A40" s="7">
        <f>IF(B40="","",ROW()-2)</f>
        <v/>
      </c>
      <c r="B40" s="11" t="n"/>
      <c r="C40" s="7">
        <f>IF(B40="","",TEXT(B40,"mmm/aaaa"))</f>
        <v/>
      </c>
      <c r="D40" s="12" t="n"/>
      <c r="E40" s="13" t="n"/>
      <c r="F40" s="12" t="n"/>
      <c r="G40" s="12" t="n"/>
      <c r="H40" s="12" t="n"/>
      <c r="I40" s="12" t="n"/>
      <c r="J40" s="14" t="n"/>
      <c r="K40" s="13" t="n"/>
      <c r="L40" s="13" t="n"/>
      <c r="M40" s="12" t="n"/>
      <c r="N40" s="10">
        <f>IF(J40="","",IF(E40="Despesa",-J40,IF(E40="Receita",J40,0)))</f>
        <v/>
      </c>
    </row>
    <row r="41">
      <c r="A41" s="3">
        <f>IF(B41="","",ROW()-2)</f>
        <v/>
      </c>
      <c r="B41" s="11" t="n"/>
      <c r="C41" s="3">
        <f>IF(B41="","",TEXT(B41,"mmm/aaaa"))</f>
        <v/>
      </c>
      <c r="D41" s="12" t="n"/>
      <c r="E41" s="13" t="n"/>
      <c r="F41" s="12" t="n"/>
      <c r="G41" s="12" t="n"/>
      <c r="H41" s="12" t="n"/>
      <c r="I41" s="12" t="n"/>
      <c r="J41" s="14" t="n"/>
      <c r="K41" s="13" t="n"/>
      <c r="L41" s="13" t="n"/>
      <c r="M41" s="12" t="n"/>
      <c r="N41" s="6">
        <f>IF(J41="","",IF(E41="Despesa",-J41,IF(E41="Receita",J41,0)))</f>
        <v/>
      </c>
    </row>
    <row r="42">
      <c r="A42" s="7">
        <f>IF(B42="","",ROW()-2)</f>
        <v/>
      </c>
      <c r="B42" s="11" t="n"/>
      <c r="C42" s="7">
        <f>IF(B42="","",TEXT(B42,"mmm/aaaa"))</f>
        <v/>
      </c>
      <c r="D42" s="12" t="n"/>
      <c r="E42" s="13" t="n"/>
      <c r="F42" s="12" t="n"/>
      <c r="G42" s="12" t="n"/>
      <c r="H42" s="12" t="n"/>
      <c r="I42" s="12" t="n"/>
      <c r="J42" s="14" t="n"/>
      <c r="K42" s="13" t="n"/>
      <c r="L42" s="13" t="n"/>
      <c r="M42" s="12" t="n"/>
      <c r="N42" s="10">
        <f>IF(J42="","",IF(E42="Despesa",-J42,IF(E42="Receita",J42,0)))</f>
        <v/>
      </c>
    </row>
  </sheetData>
  <autoFilter ref="A2:N42"/>
  <mergeCells count="1">
    <mergeCell ref="A1:N1"/>
  </mergeCells>
  <conditionalFormatting sqref="N3:N42">
    <cfRule type="cellIs" priority="1" operator="lessThan" dxfId="0">
      <formula>0</formula>
    </cfRule>
  </conditionalFormatting>
  <dataValidations count="5">
    <dataValidation sqref="D3:D42" showErrorMessage="1" showInputMessage="1" allowBlank="1" type="list">
      <formula1>"João Silva,Maria Oliveira"</formula1>
    </dataValidation>
    <dataValidation sqref="E3:E42" showErrorMessage="1" showInputMessage="1" allowBlank="1" type="list">
      <formula1>"Receita,Despesa,Transferência"</formula1>
    </dataValidation>
    <dataValidation sqref="F3:F42" showErrorMessage="1" showInputMessage="1" allowBlank="1" type="list">
      <formula1>"Moradia,Alimentação,Transporte,Saúde,Lazer,Educação,Serviços,Investimentos,Salário,Outros"</formula1>
    </dataValidation>
    <dataValidation sqref="H3:H42" showErrorMessage="1" showInputMessage="1" allowBlank="1" type="list">
      <formula1>"Pix,Cartão de crédito,Cartão de débito,Boleto,Dinheiro,Débito automático"</formula1>
    </dataValidation>
    <dataValidation sqref="K3:L42" showErrorMessage="1" showInputMessage="1" allowBlank="1" type="list">
      <formula1>"Sim,Não"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2" customWidth="1" min="3" max="3"/>
    <col width="12" customWidth="1" min="4" max="4"/>
    <col width="3" customWidth="1" min="5" max="5"/>
    <col width="18" customWidth="1" min="6" max="6"/>
    <col width="16" customWidth="1" min="7" max="7"/>
    <col width="16" customWidth="1" min="8" max="8"/>
    <col width="14" customWidth="1" min="9" max="9"/>
  </cols>
  <sheetData>
    <row r="1" ht="28" customHeight="1">
      <c r="A1" s="1" t="inlineStr">
        <is>
          <t>Resumo Mensal do Casal</t>
        </is>
      </c>
    </row>
    <row r="2">
      <c r="A2" s="15" t="inlineStr">
        <is>
          <t>Mês de análise:</t>
        </is>
      </c>
      <c r="B2" s="16" t="inlineStr">
        <is>
          <t>fev/2026</t>
        </is>
      </c>
    </row>
    <row r="3">
      <c r="A3" s="15" t="inlineStr">
        <is>
          <t>Meta de economia mensal (R$):</t>
        </is>
      </c>
      <c r="B3" s="14" t="n">
        <v>2000</v>
      </c>
    </row>
    <row r="5">
      <c r="A5" s="17" t="inlineStr">
        <is>
          <t>Renda total do casal</t>
        </is>
      </c>
      <c r="B5" s="18">
        <f>SUMIFS(Lançamentos!J:J,Lançamentos!C:C,$B$2,Lançamentos!E:E,"Receita")</f>
        <v/>
      </c>
    </row>
    <row r="6">
      <c r="A6" s="19" t="inlineStr">
        <is>
          <t>Despesas totais</t>
        </is>
      </c>
      <c r="B6" s="20">
        <f>SUMIFS(Lançamentos!J:J,Lançamentos!C:C,$B$2,Lançamentos!E:E,"Despesa")</f>
        <v/>
      </c>
    </row>
    <row r="7">
      <c r="A7" s="17" t="inlineStr">
        <is>
          <t>Saldo do mês</t>
        </is>
      </c>
      <c r="B7" s="18">
        <f>B5-B6</f>
        <v/>
      </c>
    </row>
    <row r="8">
      <c r="A8" s="19" t="inlineStr">
        <is>
          <t>Percentual economizado</t>
        </is>
      </c>
      <c r="B8" s="21">
        <f>IFERROR(B7/B5,0)</f>
        <v/>
      </c>
    </row>
    <row r="9">
      <c r="A9" s="17" t="inlineStr">
        <is>
          <t>Despesas fixas</t>
        </is>
      </c>
      <c r="B9" s="18">
        <f>SUMIFS(Lançamentos!J:J,Lançamentos!C:C,$B$2,Lançamentos!E:E,"Despesa",Lançamentos!K:K,"Sim")</f>
        <v/>
      </c>
    </row>
    <row r="10">
      <c r="A10" s="19" t="inlineStr">
        <is>
          <t>Despesas variáveis</t>
        </is>
      </c>
      <c r="B10" s="20">
        <f>B6-B9</f>
        <v/>
      </c>
    </row>
    <row r="11">
      <c r="A11" s="17" t="inlineStr">
        <is>
          <t>Média das despesas</t>
        </is>
      </c>
      <c r="B11" s="18">
        <f>IFERROR(AVERAGEIFS(Lançamentos!J:J,Lançamentos!C:C,$B$2,Lançamentos!E:E,"Despesa"),0)</f>
        <v/>
      </c>
    </row>
    <row r="12">
      <c r="A12" s="19" t="inlineStr">
        <is>
          <t>Quantidade de lançamentos</t>
        </is>
      </c>
      <c r="B12" s="22">
        <f>COUNTIF(Lançamentos!C:C,$B$2)</f>
        <v/>
      </c>
    </row>
    <row r="13">
      <c r="A13" s="17" t="inlineStr">
        <is>
          <t>Atingiu a meta de economia?</t>
        </is>
      </c>
      <c r="B13" s="23">
        <f>IF(B7&gt;=B3,"Sim, parabéns!","Ainda não")</f>
        <v/>
      </c>
    </row>
    <row r="14">
      <c r="A14" s="24" t="inlineStr">
        <is>
          <t>Despesas por categoria no mês</t>
        </is>
      </c>
      <c r="F14" s="24" t="inlineStr">
        <is>
          <t>Comparação entre responsáveis</t>
        </is>
      </c>
    </row>
    <row r="15">
      <c r="A15" s="2" t="inlineStr">
        <is>
          <t>Categoria</t>
        </is>
      </c>
      <c r="B15" s="2" t="inlineStr">
        <is>
          <t>Total (R$)</t>
        </is>
      </c>
      <c r="C15" s="2" t="inlineStr">
        <is>
          <t>% do total</t>
        </is>
      </c>
      <c r="D15" s="2" t="inlineStr">
        <is>
          <t>Alerta</t>
        </is>
      </c>
      <c r="F15" s="2" t="inlineStr">
        <is>
          <t>Responsável</t>
        </is>
      </c>
      <c r="G15" s="2" t="inlineStr">
        <is>
          <t>Receitas (R$)</t>
        </is>
      </c>
      <c r="H15" s="2" t="inlineStr">
        <is>
          <t>Despesas (R$)</t>
        </is>
      </c>
    </row>
    <row r="16">
      <c r="A16" s="5" t="inlineStr">
        <is>
          <t>Moradia</t>
        </is>
      </c>
      <c r="B16" s="6">
        <f>SUMIFS(Lançamentos!J:J,Lançamentos!C:C,$B$2,Lançamentos!E:E,"Despesa",Lançamentos!F:F,A16)</f>
        <v/>
      </c>
      <c r="C16" s="25">
        <f>IFERROR(B16/$B$6,0)</f>
        <v/>
      </c>
      <c r="D16" s="3">
        <f>IF(B16&gt;$B$6*30%,"Atenção","Normal")</f>
        <v/>
      </c>
      <c r="F16" s="5" t="inlineStr">
        <is>
          <t>João Silva</t>
        </is>
      </c>
      <c r="G16" s="6">
        <f>SUMIFS(Lançamentos!J:J,Lançamentos!C:C,$B$2,Lançamentos!E:E,"Receita",Lançamentos!D:D,F16)</f>
        <v/>
      </c>
      <c r="H16" s="6">
        <f>SUMIFS(Lançamentos!J:J,Lançamentos!C:C,$B$2,Lançamentos!E:E,"Despesa",Lançamentos!D:D,F16)</f>
        <v/>
      </c>
    </row>
    <row r="17">
      <c r="A17" s="9" t="inlineStr">
        <is>
          <t>Alimentação</t>
        </is>
      </c>
      <c r="B17" s="10">
        <f>SUMIFS(Lançamentos!J:J,Lançamentos!C:C,$B$2,Lançamentos!E:E,"Despesa",Lançamentos!F:F,A17)</f>
        <v/>
      </c>
      <c r="C17" s="26">
        <f>IFERROR(B17/$B$6,0)</f>
        <v/>
      </c>
      <c r="D17" s="7">
        <f>IF(B17&gt;$B$6*30%,"Atenção","Normal")</f>
        <v/>
      </c>
      <c r="F17" s="9" t="inlineStr">
        <is>
          <t>Maria Oliveira</t>
        </is>
      </c>
      <c r="G17" s="10">
        <f>SUMIFS(Lançamentos!J:J,Lançamentos!C:C,$B$2,Lançamentos!E:E,"Receita",Lançamentos!D:D,F17)</f>
        <v/>
      </c>
      <c r="H17" s="10">
        <f>SUMIFS(Lançamentos!J:J,Lançamentos!C:C,$B$2,Lançamentos!E:E,"Despesa",Lançamentos!D:D,F17)</f>
        <v/>
      </c>
    </row>
    <row r="18">
      <c r="A18" s="5" t="inlineStr">
        <is>
          <t>Transporte</t>
        </is>
      </c>
      <c r="B18" s="6">
        <f>SUMIFS(Lançamentos!J:J,Lançamentos!C:C,$B$2,Lançamentos!E:E,"Despesa",Lançamentos!F:F,A18)</f>
        <v/>
      </c>
      <c r="C18" s="25">
        <f>IFERROR(B18/$B$6,0)</f>
        <v/>
      </c>
      <c r="D18" s="3">
        <f>IF(B18&gt;$B$6*30%,"Atenção","Normal")</f>
        <v/>
      </c>
    </row>
    <row r="19">
      <c r="A19" s="9" t="inlineStr">
        <is>
          <t>Saúde</t>
        </is>
      </c>
      <c r="B19" s="10">
        <f>SUMIFS(Lançamentos!J:J,Lançamentos!C:C,$B$2,Lançamentos!E:E,"Despesa",Lançamentos!F:F,A19)</f>
        <v/>
      </c>
      <c r="C19" s="26">
        <f>IFERROR(B19/$B$6,0)</f>
        <v/>
      </c>
      <c r="D19" s="7">
        <f>IF(B19&gt;$B$6*30%,"Atenção","Normal")</f>
        <v/>
      </c>
    </row>
    <row r="20">
      <c r="A20" s="5" t="inlineStr">
        <is>
          <t>Lazer</t>
        </is>
      </c>
      <c r="B20" s="6">
        <f>SUMIFS(Lançamentos!J:J,Lançamentos!C:C,$B$2,Lançamentos!E:E,"Despesa",Lançamentos!F:F,A20)</f>
        <v/>
      </c>
      <c r="C20" s="25">
        <f>IFERROR(B20/$B$6,0)</f>
        <v/>
      </c>
      <c r="D20" s="3">
        <f>IF(B20&gt;$B$6*30%,"Atenção","Normal")</f>
        <v/>
      </c>
      <c r="F20" s="24" t="inlineStr">
        <is>
          <t>Meses disponíveis</t>
        </is>
      </c>
    </row>
    <row r="21">
      <c r="A21" s="9" t="inlineStr">
        <is>
          <t>Educação</t>
        </is>
      </c>
      <c r="B21" s="10">
        <f>SUMIFS(Lançamentos!J:J,Lançamentos!C:C,$B$2,Lançamentos!E:E,"Despesa",Lançamentos!F:F,A21)</f>
        <v/>
      </c>
      <c r="C21" s="26">
        <f>IFERROR(B21/$B$6,0)</f>
        <v/>
      </c>
      <c r="D21" s="7">
        <f>IF(B21&gt;$B$6*30%,"Atenção","Normal")</f>
        <v/>
      </c>
      <c r="F21" s="2" t="inlineStr">
        <is>
          <t>Mês</t>
        </is>
      </c>
      <c r="G21" s="2" t="inlineStr">
        <is>
          <t>Receitas (R$)</t>
        </is>
      </c>
      <c r="H21" s="2" t="inlineStr">
        <is>
          <t>Despesas (R$)</t>
        </is>
      </c>
      <c r="I21" s="2" t="inlineStr">
        <is>
          <t>Saldo (R$)</t>
        </is>
      </c>
    </row>
    <row r="22">
      <c r="A22" s="5" t="inlineStr">
        <is>
          <t>Serviços</t>
        </is>
      </c>
      <c r="B22" s="6">
        <f>SUMIFS(Lançamentos!J:J,Lançamentos!C:C,$B$2,Lançamentos!E:E,"Despesa",Lançamentos!F:F,A22)</f>
        <v/>
      </c>
      <c r="C22" s="25">
        <f>IFERROR(B22/$B$6,0)</f>
        <v/>
      </c>
      <c r="D22" s="3">
        <f>IF(B22&gt;$B$6*30%,"Atenção","Normal")</f>
        <v/>
      </c>
      <c r="F22" s="9" t="inlineStr">
        <is>
          <t>jan/2026</t>
        </is>
      </c>
      <c r="G22" s="10">
        <f>SUMIFS(Lançamentos!J:J,Lançamentos!C:C,F22,Lançamentos!E:E,"Receita")</f>
        <v/>
      </c>
      <c r="H22" s="10">
        <f>SUMIFS(Lançamentos!J:J,Lançamentos!C:C,F22,Lançamentos!E:E,"Despesa")</f>
        <v/>
      </c>
      <c r="I22" s="10">
        <f>G22-H22</f>
        <v/>
      </c>
    </row>
    <row r="23">
      <c r="A23" s="9" t="inlineStr">
        <is>
          <t>Investimentos</t>
        </is>
      </c>
      <c r="B23" s="10">
        <f>SUMIFS(Lançamentos!J:J,Lançamentos!C:C,$B$2,Lançamentos!E:E,"Despesa",Lançamentos!F:F,A23)</f>
        <v/>
      </c>
      <c r="C23" s="26">
        <f>IFERROR(B23/$B$6,0)</f>
        <v/>
      </c>
      <c r="D23" s="7">
        <f>IF(B23&gt;$B$6*30%,"Atenção","Normal")</f>
        <v/>
      </c>
      <c r="F23" s="9" t="inlineStr">
        <is>
          <t>fev/2026</t>
        </is>
      </c>
      <c r="G23" s="10">
        <f>SUMIFS(Lançamentos!J:J,Lançamentos!C:C,F23,Lançamentos!E:E,"Receita")</f>
        <v/>
      </c>
      <c r="H23" s="10">
        <f>SUMIFS(Lançamentos!J:J,Lançamentos!C:C,F23,Lançamentos!E:E,"Despesa")</f>
        <v/>
      </c>
      <c r="I23" s="10">
        <f>G23-H23</f>
        <v/>
      </c>
    </row>
    <row r="24">
      <c r="A24" s="15" t="inlineStr">
        <is>
          <t>Categoria em destaque:</t>
        </is>
      </c>
      <c r="B24" s="27" t="inlineStr">
        <is>
          <t>Moradia</t>
        </is>
      </c>
    </row>
    <row r="25">
      <c r="A25" s="15" t="inlineStr">
        <is>
          <t>O que significa:</t>
        </is>
      </c>
      <c r="B25" s="9">
        <f>IFERROR(VLOOKUP(B24,'Listas e Instruções'!$A$3:$B$13,2,FALSE),"Sem categoria")</f>
        <v/>
      </c>
    </row>
  </sheetData>
  <mergeCells count="4">
    <mergeCell ref="A1:H1"/>
    <mergeCell ref="A14:D14"/>
    <mergeCell ref="F14:H14"/>
    <mergeCell ref="F20:I20"/>
  </mergeCells>
  <conditionalFormatting sqref="B7">
    <cfRule type="cellIs" priority="1" operator="lessThan" dxfId="0">
      <formula>0</formula>
    </cfRule>
  </conditionalFormatting>
  <conditionalFormatting sqref="D16:D23">
    <cfRule type="expression" priority="2" dxfId="0" stopIfTrue="1">
      <formula>D16="Atenção"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16" customWidth="1" min="1" max="1"/>
    <col width="46" customWidth="1" min="2" max="2"/>
    <col width="3" customWidth="1" min="3" max="3"/>
    <col width="16" customWidth="1" min="4" max="4"/>
    <col width="14" customWidth="1" min="5" max="5"/>
    <col width="20" customWidth="1" min="6" max="6"/>
    <col width="10" customWidth="1" min="7" max="7"/>
    <col width="3" customWidth="1" min="8" max="8"/>
  </cols>
  <sheetData>
    <row r="1" ht="26" customHeight="1">
      <c r="A1" s="1" t="inlineStr">
        <is>
          <t>Listas Auxiliares e Instruções de Uso</t>
        </is>
      </c>
    </row>
    <row r="2">
      <c r="A2" s="2" t="inlineStr">
        <is>
          <t>Categoria</t>
        </is>
      </c>
      <c r="B2" s="2" t="inlineStr">
        <is>
          <t>Descrição da categoria</t>
        </is>
      </c>
      <c r="D2" s="2" t="inlineStr">
        <is>
          <t>Responsáveis</t>
        </is>
      </c>
      <c r="E2" s="2" t="inlineStr">
        <is>
          <t>Tipos</t>
        </is>
      </c>
      <c r="F2" s="2" t="inlineStr">
        <is>
          <t>Formas de pagamento</t>
        </is>
      </c>
      <c r="G2" s="2" t="inlineStr">
        <is>
          <t>Sim/Não</t>
        </is>
      </c>
    </row>
    <row r="3">
      <c r="A3" s="9" t="inlineStr">
        <is>
          <t>Moradia</t>
        </is>
      </c>
      <c r="B3" s="9" t="inlineStr">
        <is>
          <t>Aluguel, condomínio, energia, água e reparos da casa</t>
        </is>
      </c>
      <c r="D3" s="9" t="inlineStr">
        <is>
          <t>João Silva</t>
        </is>
      </c>
      <c r="E3" s="9" t="inlineStr">
        <is>
          <t>Receita</t>
        </is>
      </c>
      <c r="F3" s="9" t="inlineStr">
        <is>
          <t>Pix</t>
        </is>
      </c>
      <c r="G3" s="9" t="inlineStr">
        <is>
          <t>Sim</t>
        </is>
      </c>
    </row>
    <row r="4">
      <c r="A4" s="5" t="inlineStr">
        <is>
          <t>Alimentação</t>
        </is>
      </c>
      <c r="B4" s="5" t="inlineStr">
        <is>
          <t>Supermercado, feira, padaria e delivery</t>
        </is>
      </c>
      <c r="D4" s="5" t="inlineStr">
        <is>
          <t>Maria Oliveira</t>
        </is>
      </c>
      <c r="E4" s="5" t="inlineStr">
        <is>
          <t>Despesa</t>
        </is>
      </c>
      <c r="F4" s="5" t="inlineStr">
        <is>
          <t>Cartão de crédito</t>
        </is>
      </c>
      <c r="G4" s="5" t="inlineStr">
        <is>
          <t>Não</t>
        </is>
      </c>
    </row>
    <row r="5">
      <c r="A5" s="9" t="inlineStr">
        <is>
          <t>Transporte</t>
        </is>
      </c>
      <c r="B5" s="9" t="inlineStr">
        <is>
          <t>Combustível, transporte público e aplicativos</t>
        </is>
      </c>
      <c r="E5" s="9" t="inlineStr">
        <is>
          <t>Transferência</t>
        </is>
      </c>
      <c r="F5" s="9" t="inlineStr">
        <is>
          <t>Cartão de débito</t>
        </is>
      </c>
    </row>
    <row r="6">
      <c r="A6" s="5" t="inlineStr">
        <is>
          <t>Saúde</t>
        </is>
      </c>
      <c r="B6" s="5" t="inlineStr">
        <is>
          <t>Plano de saúde, farmácia e consultas</t>
        </is>
      </c>
      <c r="F6" s="5" t="inlineStr">
        <is>
          <t>Boleto</t>
        </is>
      </c>
    </row>
    <row r="7">
      <c r="A7" s="9" t="inlineStr">
        <is>
          <t>Lazer</t>
        </is>
      </c>
      <c r="B7" s="9" t="inlineStr">
        <is>
          <t>Restaurantes, cinema, viagens e passeios</t>
        </is>
      </c>
      <c r="F7" s="9" t="inlineStr">
        <is>
          <t>Dinheiro</t>
        </is>
      </c>
    </row>
    <row r="8">
      <c r="A8" s="5" t="inlineStr">
        <is>
          <t>Educação</t>
        </is>
      </c>
      <c r="B8" s="5" t="inlineStr">
        <is>
          <t>Cursos, livros e mensalidades escolares</t>
        </is>
      </c>
      <c r="F8" s="5" t="inlineStr">
        <is>
          <t>Débito automático</t>
        </is>
      </c>
    </row>
    <row r="9">
      <c r="A9" s="9" t="inlineStr">
        <is>
          <t>Serviços</t>
        </is>
      </c>
      <c r="B9" s="9" t="inlineStr">
        <is>
          <t>Internet, telefone e assinaturas</t>
        </is>
      </c>
    </row>
    <row r="10">
      <c r="A10" s="5" t="inlineStr">
        <is>
          <t>Investimentos</t>
        </is>
      </c>
      <c r="B10" s="5" t="inlineStr">
        <is>
          <t>Aplicações e reservas do casal</t>
        </is>
      </c>
    </row>
    <row r="11">
      <c r="A11" s="9" t="inlineStr">
        <is>
          <t>Salário</t>
        </is>
      </c>
      <c r="B11" s="9" t="inlineStr">
        <is>
          <t>Rendimentos mensais do trabalho</t>
        </is>
      </c>
    </row>
    <row r="12">
      <c r="A12" s="5" t="inlineStr">
        <is>
          <t>Outros</t>
        </is>
      </c>
      <c r="B12" s="5" t="inlineStr">
        <is>
          <t>Demais movimentações não classificadas</t>
        </is>
      </c>
    </row>
    <row r="13">
      <c r="A13" s="9" t="inlineStr">
        <is>
          <t>Transferência</t>
        </is>
      </c>
      <c r="B13" s="9" t="inlineStr">
        <is>
          <t>Movimentação entre contas próprias do casal</t>
        </is>
      </c>
    </row>
    <row r="16" ht="22" customHeight="1">
      <c r="A16" s="28" t="inlineStr">
        <is>
          <t>Como usar esta planilha, passo a passo:</t>
        </is>
      </c>
    </row>
    <row r="17">
      <c r="A17" s="29" t="inlineStr">
        <is>
          <t>1. Na aba Lançamentos, registre cada movimentação do casal em uma linha: data, responsável, tipo, categoria e valor.</t>
        </is>
      </c>
    </row>
    <row r="18">
      <c r="A18" s="29" t="inlineStr">
        <is>
          <t>2. Digite sempre valores positivos na coluna Valor (R$). A coluna Valor líquido aplica o sinal automaticamente.</t>
        </is>
      </c>
    </row>
    <row r="19">
      <c r="A19" s="29" t="inlineStr">
        <is>
          <t>3. Use as listas suspensas para escolher Responsável, Tipo, Categoria, Forma de pagamento e status — isso evita erros de digitação.</t>
        </is>
      </c>
    </row>
    <row r="20">
      <c r="A20" s="29" t="inlineStr">
        <is>
          <t>4. Na aba Resumo, informe o mês de análise (por exemplo, fev/2026) e a meta de economia do casal para atualizar o painel.</t>
        </is>
      </c>
    </row>
    <row r="21">
      <c r="A21" s="29" t="inlineStr">
        <is>
          <t>5. Transferências entre contas próprias do casal não devem ser somadas como receita nem como despesa: use o tipo Transferência.</t>
        </is>
      </c>
    </row>
    <row r="22">
      <c r="A22" s="29" t="inlineStr">
        <is>
          <t>6. Marque Fixo? = Sim para gastos que se repetem todo mês (aluguel, plano de saúde, internet) e acompanhe-os no resumo.</t>
        </is>
      </c>
    </row>
    <row r="23">
      <c r="A23" s="29" t="inlineStr">
        <is>
          <t>7. Confira o alerta por categoria no Resumo: ele indica quando uma categoria passa de 30% das despesas do mês.</t>
        </is>
      </c>
    </row>
    <row r="24">
      <c r="A24" s="29" t="inlineStr">
        <is>
          <t>8. Em conformidade com as boas práticas da LGPD/ANPD, evite registrar dados pessoais desnecessários (documentos, senhas ou dados bancários completos) nas descrições e observações.</t>
        </is>
      </c>
    </row>
    <row r="25">
      <c r="A25" s="29" t="inlineStr">
        <is>
          <t>9. As linhas amarelas em Lançamentos estão prontas para novos registros — basta preencher.</t>
        </is>
      </c>
    </row>
  </sheetData>
  <mergeCells count="11">
    <mergeCell ref="A1:H1"/>
    <mergeCell ref="A16:G16"/>
    <mergeCell ref="A17:G17"/>
    <mergeCell ref="A18:G18"/>
    <mergeCell ref="A19:G19"/>
    <mergeCell ref="A20:G20"/>
    <mergeCell ref="A21:G21"/>
    <mergeCell ref="A22:G22"/>
    <mergeCell ref="A23:G23"/>
    <mergeCell ref="A24:G24"/>
    <mergeCell ref="A25:G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2026-08-01T03:26:32Z</dcterms:created>
  <dcterms:modified xmlns:dcterms="http://purl.org/dc/terms/" xmlns:xsi="http://www.w3.org/2001/XMLSchema-instance" xsi:type="dcterms:W3CDTF">2026-08-01T03:26:32Z</dcterms:modified>
</cp:coreProperties>
</file>