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ívida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'Dívidas'!$A$4:$S$104</definedName>
    <definedName name="_xlnm.Print_Area" localSheetId="0">'Dívidas'!$A$1:$S$21</definedName>
    <definedName name="_xlnm._FilterDatabase" localSheetId="1" hidden="1">'Resumo'!$A$14:$D$20</definedName>
    <definedName name="_xlnm.Print_Area" localSheetId="1">'Resumo'!$A$1:$AF$41</definedName>
    <definedName name="_xlnm.Print_Area" localSheetId="2">'Instruções'!$A$1:$C$11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.##0,00"/>
    <numFmt numFmtId="166" formatCode="0,0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0F766E"/>
      <sz val="10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0F766E"/>
      <sz val="15"/>
    </font>
    <font>
      <name val="Aptos"/>
      <b val="1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center" vertical="center"/>
    </xf>
    <xf numFmtId="166" fontId="5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 shrinkToFit="1"/>
    </xf>
    <xf numFmtId="10" fontId="4" fillId="4" borderId="1" applyAlignment="1" pivotButton="0" quotePrefix="0" xfId="0">
      <alignment horizontal="center" vertical="center"/>
    </xf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165" fontId="5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165" fontId="6" fillId="3" borderId="1" applyAlignment="1" pivotButton="0" quotePrefix="0" xfId="0">
      <alignment horizontal="center" vertical="center" wrapText="1"/>
    </xf>
    <xf numFmtId="10" fontId="5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65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1"/>
      </font>
      <fill>
        <patternFill patternType="solid">
          <fgColor rgb="00DC2626"/>
        </patternFill>
      </fill>
    </dxf>
    <dxf>
      <font>
        <name val="Aptos"/>
        <b val="1"/>
        <color rgb="00FFFFFF"/>
        <sz val="11"/>
      </font>
      <fill>
        <patternFill patternType="solid">
          <fgColor rgb="0022C55E"/>
        </patternFill>
      </fill>
    </dxf>
    <dxf>
      <font>
        <name val="Aptos"/>
        <b val="1"/>
        <color rgb="001F2937"/>
        <sz val="10"/>
      </font>
      <fill>
        <patternFill patternType="solid">
          <fgColor rgb="00FEE2E2"/>
        </patternFill>
      </fill>
    </dxf>
    <dxf>
      <font>
        <name val="Aptos"/>
        <b val="1"/>
        <color rgb="0016A34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 Saldo Devedor por Tipo de Dívida</a:t>
            </a:r>
          </a:p>
        </rich>
      </tx>
    </title>
    <plotArea>
      <pieChart>
        <varyColors val="1"/>
        <ser>
          <idx val="0"/>
          <order val="0"/>
          <tx>
            <strRef>
              <f>'Resumo'!B14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'Resumo'!$A$15:$A$20</f>
            </numRef>
          </cat>
          <val>
            <numRef>
              <f>'Resumo'!$B$15:$B$20</f>
            </numRef>
          </val>
        </ser>
        <dLbls>
          <showPercent val="1"/>
          <showLeaderLines val="1"/>
        </dLbls>
        <firstSliceAng val="0"/>
      </pieChart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Maiores Saldos Devedores por Credor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'Dívidas'!N4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'Dívidas'!$B$5:$B$104</f>
            </numRef>
          </cat>
          <val>
            <numRef>
              <f>'Dívidas'!$N$5:$N$104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Saldo Devedor Atual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Credor / Instituição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Status das Dívidas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'Resumo'!K14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'Resumo'!$J$15:$J$18</f>
            </numRef>
          </cat>
          <val>
            <numRef>
              <f>'Resumo'!$K$15:$K$18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22</row>
      <rowOff>0</rowOff>
    </from>
    <ext cx="540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23</col>
      <colOff>0</colOff>
      <row>22</row>
      <rowOff>0</rowOff>
    </from>
    <ext cx="39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106"/>
  <sheetViews>
    <sheetView showGridLines="0" zoomScale="55" zoomScaleNormal="5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23" customWidth="1" min="3" max="3"/>
    <col width="38" customWidth="1" min="4" max="4"/>
    <col width="21" customWidth="1" min="5" max="5"/>
    <col width="18" customWidth="1" min="6" max="6"/>
    <col width="18" customWidth="1" min="7" max="7"/>
    <col width="17" customWidth="1" min="8" max="8"/>
    <col width="16" customWidth="1" min="9" max="9"/>
    <col width="16" customWidth="1" min="10" max="10"/>
    <col width="17" customWidth="1" min="11" max="11"/>
    <col width="21" customWidth="1" min="12" max="12"/>
    <col width="17" customWidth="1" min="13" max="13"/>
    <col width="21" customWidth="1" min="14" max="14"/>
    <col width="18" customWidth="1" min="15" max="15"/>
    <col width="17" customWidth="1" min="16" max="16"/>
    <col width="16" customWidth="1" min="17" max="17"/>
    <col width="13" customWidth="1" min="18" max="18"/>
    <col width="46" customWidth="1" min="19" max="19"/>
  </cols>
  <sheetData>
    <row r="1" ht="28" customHeight="1">
      <c r="A1" s="1" t="inlineStr">
        <is>
          <t>Controle de Dívidas</t>
        </is>
      </c>
    </row>
    <row r="2" ht="22" customHeight="1">
      <c r="A2" s="2" t="inlineStr">
        <is>
          <t>Olá! Preencha os campos amarelos para acompanhar suas obrigações, vencimentos, juros e acordos.</t>
        </is>
      </c>
    </row>
    <row r="3"/>
    <row r="4" ht="36" customHeight="1">
      <c r="A4" s="27" t="inlineStr">
        <is>
          <t>ID</t>
        </is>
      </c>
      <c r="B4" s="27" t="inlineStr">
        <is>
          <t>Credor / Instituição</t>
        </is>
      </c>
      <c r="C4" s="27" t="inlineStr">
        <is>
          <t>Tipo de Dívida</t>
        </is>
      </c>
      <c r="D4" s="27" t="inlineStr">
        <is>
          <t>Descrição</t>
        </is>
      </c>
      <c r="E4" s="27" t="inlineStr">
        <is>
          <t>Responsável</t>
        </is>
      </c>
      <c r="F4" s="27" t="inlineStr">
        <is>
          <t>Cidade</t>
        </is>
      </c>
      <c r="G4" s="27" t="inlineStr">
        <is>
          <t>Data de Contratação</t>
        </is>
      </c>
      <c r="H4" s="27" t="inlineStr">
        <is>
          <t>Vencimento</t>
        </is>
      </c>
      <c r="I4" s="27" t="inlineStr">
        <is>
          <t>Parcelas Totais</t>
        </is>
      </c>
      <c r="J4" s="27" t="inlineStr">
        <is>
          <t>Parcelas Pagas</t>
        </is>
      </c>
      <c r="K4" s="27" t="inlineStr">
        <is>
          <t>Valor da Parcela</t>
        </is>
      </c>
      <c r="L4" s="27" t="inlineStr">
        <is>
          <t>Saldo Devedor Inicial</t>
        </is>
      </c>
      <c r="M4" s="27" t="inlineStr">
        <is>
          <t>Juros Mensais (%)</t>
        </is>
      </c>
      <c r="N4" s="27" t="inlineStr">
        <is>
          <t>Saldo Devedor Atual</t>
        </is>
      </c>
      <c r="O4" s="27" t="inlineStr">
        <is>
          <t>Valor em Atraso</t>
        </is>
      </c>
      <c r="P4" s="27" t="inlineStr">
        <is>
          <t>Dias em Atraso</t>
        </is>
      </c>
      <c r="Q4" s="27" t="inlineStr">
        <is>
          <t>Status</t>
        </is>
      </c>
      <c r="R4" s="27" t="inlineStr">
        <is>
          <t>Prioridade</t>
        </is>
      </c>
      <c r="S4" s="27" t="inlineStr">
        <is>
          <t>Observações / Acordo</t>
        </is>
      </c>
    </row>
    <row r="5" ht="34" customHeight="1">
      <c r="A5" s="4" t="inlineStr">
        <is>
          <t>DIV-001</t>
        </is>
      </c>
      <c r="B5" s="5" t="inlineStr">
        <is>
          <t>Banco Itaú</t>
        </is>
      </c>
      <c r="C5" s="5" t="inlineStr">
        <is>
          <t>Empréstimo pessoal</t>
        </is>
      </c>
      <c r="D5" s="5" t="inlineStr">
        <is>
          <t>Contrato para reforma residencial</t>
        </is>
      </c>
      <c r="E5" s="5" t="inlineStr">
        <is>
          <t>João Silva</t>
        </is>
      </c>
      <c r="F5" s="4" t="inlineStr">
        <is>
          <t>São Paulo</t>
        </is>
      </c>
      <c r="G5" s="6" t="n">
        <v>46112</v>
      </c>
      <c r="H5" s="6" t="n">
        <v>46254</v>
      </c>
      <c r="I5" s="4" t="n">
        <v>24</v>
      </c>
      <c r="J5" s="4" t="n">
        <v>9</v>
      </c>
      <c r="K5" s="7" t="n">
        <v>900</v>
      </c>
      <c r="L5" s="7" t="n">
        <v>18000</v>
      </c>
      <c r="M5" s="28" t="n">
        <v>0.032</v>
      </c>
      <c r="N5" s="9">
        <f>IF(OR(A5="",I5="",J5="",K5="",L5=""),"",IF(J5&gt;=I5,0,MAX(0,L5-(J5*K5))))</f>
        <v/>
      </c>
      <c r="O5" s="7" t="n">
        <v>1800</v>
      </c>
      <c r="P5" s="10">
        <f>IF(OR(A5="",H5="",N5=""),"",IF(AND(H5&lt;TODAY(),N5&gt;0),TODAY()-H5,0))</f>
        <v/>
      </c>
      <c r="Q5" s="10">
        <f>IF(OR(A5="",H5="",N5=""),"",IF(N5=0,"Quitada",IF(P5&gt;0,"Em atraso",IF(H5&lt;=TODAY()+30,"A vencer","Em dia"))))</f>
        <v/>
      </c>
      <c r="R5" s="4" t="inlineStr">
        <is>
          <t>Alta</t>
        </is>
      </c>
      <c r="S5" s="5" t="inlineStr">
        <is>
          <t>Avaliar proposta de quitação antecipada.</t>
        </is>
      </c>
    </row>
    <row r="6" ht="34" customHeight="1">
      <c r="A6" s="4" t="inlineStr">
        <is>
          <t>DIV-002</t>
        </is>
      </c>
      <c r="B6" s="5" t="inlineStr">
        <is>
          <t>Nubank</t>
        </is>
      </c>
      <c r="C6" s="5" t="inlineStr">
        <is>
          <t>Cartão de crédito</t>
        </is>
      </c>
      <c r="D6" s="5" t="inlineStr">
        <is>
          <t>Fatura parcelada do cartão</t>
        </is>
      </c>
      <c r="E6" s="5" t="inlineStr">
        <is>
          <t>Maria Oliveira</t>
        </is>
      </c>
      <c r="F6" s="4" t="inlineStr">
        <is>
          <t>Rio de Janeiro</t>
        </is>
      </c>
      <c r="G6" s="6" t="n">
        <v>46182</v>
      </c>
      <c r="H6" s="6" t="n">
        <v>46284</v>
      </c>
      <c r="I6" s="4" t="n">
        <v>12</v>
      </c>
      <c r="J6" s="4" t="n">
        <v>3</v>
      </c>
      <c r="K6" s="7" t="n">
        <v>570.83</v>
      </c>
      <c r="L6" s="7" t="n">
        <v>6850</v>
      </c>
      <c r="M6" s="28" t="n">
        <v>0.129</v>
      </c>
      <c r="N6" s="11">
        <f>IF(OR(A6="",I6="",J6="",K6="",L6=""),"",IF(J6&gt;=I6,0,MAX(0,L6-(J6*K6))))</f>
        <v/>
      </c>
      <c r="O6" s="7" t="n">
        <v>0</v>
      </c>
      <c r="P6" s="12">
        <f>IF(OR(A6="",H6="",N6=""),"",IF(AND(H6&lt;TODAY(),N6&gt;0),TODAY()-H6,0))</f>
        <v/>
      </c>
      <c r="Q6" s="12">
        <f>IF(OR(A6="",H6="",N6=""),"",IF(N6=0,"Quitada",IF(P6&gt;0,"Em atraso",IF(H6&lt;=TODAY()+30,"A vencer","Em dia"))))</f>
        <v/>
      </c>
      <c r="R6" s="4" t="inlineStr">
        <is>
          <t>Alta</t>
        </is>
      </c>
      <c r="S6" s="5" t="inlineStr">
        <is>
          <t>Concentrar compras futuras em débito.</t>
        </is>
      </c>
    </row>
    <row r="7" ht="34" customHeight="1">
      <c r="A7" s="4" t="inlineStr">
        <is>
          <t>DIV-003</t>
        </is>
      </c>
      <c r="B7" s="5" t="inlineStr">
        <is>
          <t>Banco do Brasil</t>
        </is>
      </c>
      <c r="C7" s="5" t="inlineStr">
        <is>
          <t>Financiamento</t>
        </is>
      </c>
      <c r="D7" s="5" t="inlineStr">
        <is>
          <t>Financiamento de veículo</t>
        </is>
      </c>
      <c r="E7" s="5" t="inlineStr">
        <is>
          <t>Pedro Santos</t>
        </is>
      </c>
      <c r="F7" s="4" t="inlineStr">
        <is>
          <t>Belo Horizonte</t>
        </is>
      </c>
      <c r="G7" s="6" t="n">
        <v>46037</v>
      </c>
      <c r="H7" s="6" t="n">
        <v>46342</v>
      </c>
      <c r="I7" s="4" t="n">
        <v>60</v>
      </c>
      <c r="J7" s="4" t="n">
        <v>10</v>
      </c>
      <c r="K7" s="7" t="n">
        <v>700</v>
      </c>
      <c r="L7" s="7" t="n">
        <v>42000</v>
      </c>
      <c r="M7" s="28" t="n">
        <v>0.011</v>
      </c>
      <c r="N7" s="9">
        <f>IF(OR(A7="",I7="",J7="",K7="",L7=""),"",IF(J7&gt;=I7,0,MAX(0,L7-(J7*K7))))</f>
        <v/>
      </c>
      <c r="O7" s="7" t="n">
        <v>0</v>
      </c>
      <c r="P7" s="10">
        <f>IF(OR(A7="",H7="",N7=""),"",IF(AND(H7&lt;TODAY(),N7&gt;0),TODAY()-H7,0))</f>
        <v/>
      </c>
      <c r="Q7" s="10">
        <f>IF(OR(A7="",H7="",N7=""),"",IF(N7=0,"Quitada",IF(P7&gt;0,"Em atraso",IF(H7&lt;=TODAY()+30,"A vencer","Em dia"))))</f>
        <v/>
      </c>
      <c r="R7" s="4" t="inlineStr">
        <is>
          <t>Média</t>
        </is>
      </c>
      <c r="S7" s="5" t="inlineStr">
        <is>
          <t>Contrato de veículo com parcelas em dia.</t>
        </is>
      </c>
    </row>
    <row r="8" ht="34" customHeight="1">
      <c r="A8" s="4" t="inlineStr">
        <is>
          <t>DIV-004</t>
        </is>
      </c>
      <c r="B8" s="5" t="inlineStr">
        <is>
          <t>Receita Federal</t>
        </is>
      </c>
      <c r="C8" s="5" t="inlineStr">
        <is>
          <t>Tributos</t>
        </is>
      </c>
      <c r="D8" s="5" t="inlineStr">
        <is>
          <t>DAS Simples Nacional</t>
        </is>
      </c>
      <c r="E8" s="5" t="inlineStr">
        <is>
          <t>Ana Souza</t>
        </is>
      </c>
      <c r="F8" s="4" t="inlineStr">
        <is>
          <t>Curitiba</t>
        </is>
      </c>
      <c r="G8" s="6" t="n">
        <v>46162</v>
      </c>
      <c r="H8" s="6" t="n">
        <v>46232</v>
      </c>
      <c r="I8" s="4" t="n">
        <v>1</v>
      </c>
      <c r="J8" s="4" t="n">
        <v>0</v>
      </c>
      <c r="K8" s="7" t="n">
        <v>2800</v>
      </c>
      <c r="L8" s="7" t="n">
        <v>2800</v>
      </c>
      <c r="M8" s="28" t="n">
        <v>0.006</v>
      </c>
      <c r="N8" s="11">
        <f>IF(OR(A8="",I8="",J8="",K8="",L8=""),"",IF(J8&gt;=I8,0,MAX(0,L8-(J8*K8))))</f>
        <v/>
      </c>
      <c r="O8" s="7" t="n">
        <v>2800</v>
      </c>
      <c r="P8" s="12">
        <f>IF(OR(A8="",H8="",N8=""),"",IF(AND(H8&lt;TODAY(),N8&gt;0),TODAY()-H8,0))</f>
        <v/>
      </c>
      <c r="Q8" s="12">
        <f>IF(OR(A8="",H8="",N8=""),"",IF(N8=0,"Quitada",IF(P8&gt;0,"Em atraso",IF(H8&lt;=TODAY()+30,"A vencer","Em dia"))))</f>
        <v/>
      </c>
      <c r="R8" s="4" t="inlineStr">
        <is>
          <t>Alta</t>
        </is>
      </c>
      <c r="S8" s="5" t="inlineStr">
        <is>
          <t>Regularizar com guia atualizada e encargos.</t>
        </is>
      </c>
    </row>
    <row r="9" ht="34" customHeight="1">
      <c r="A9" s="4" t="inlineStr">
        <is>
          <t>DIV-005</t>
        </is>
      </c>
      <c r="B9" s="5" t="inlineStr">
        <is>
          <t>Bradesco</t>
        </is>
      </c>
      <c r="C9" s="5" t="inlineStr">
        <is>
          <t>Cheque especial</t>
        </is>
      </c>
      <c r="D9" s="5" t="inlineStr">
        <is>
          <t>Saldo utilizado em conta corrente</t>
        </is>
      </c>
      <c r="E9" s="5" t="inlineStr">
        <is>
          <t>Carlos Pereira</t>
        </is>
      </c>
      <c r="F9" s="4" t="inlineStr">
        <is>
          <t>Porto Alegre</t>
        </is>
      </c>
      <c r="G9" s="6" t="n">
        <v>46227</v>
      </c>
      <c r="H9" s="6" t="n">
        <v>46263</v>
      </c>
      <c r="I9" s="4" t="n">
        <v>10</v>
      </c>
      <c r="J9" s="4" t="n">
        <v>3</v>
      </c>
      <c r="K9" s="7" t="n">
        <v>180</v>
      </c>
      <c r="L9" s="7" t="n">
        <v>1800</v>
      </c>
      <c r="M9" s="28" t="n">
        <v>0.145</v>
      </c>
      <c r="N9" s="9">
        <f>IF(OR(A9="",I9="",J9="",K9="",L9=""),"",IF(J9&gt;=I9,0,MAX(0,L9-(J9*K9))))</f>
        <v/>
      </c>
      <c r="O9" s="7" t="n">
        <v>540</v>
      </c>
      <c r="P9" s="10">
        <f>IF(OR(A9="",H9="",N9=""),"",IF(AND(H9&lt;TODAY(),N9&gt;0),TODAY()-H9,0))</f>
        <v/>
      </c>
      <c r="Q9" s="10">
        <f>IF(OR(A9="",H9="",N9=""),"",IF(N9=0,"Quitada",IF(P9&gt;0,"Em atraso",IF(H9&lt;=TODAY()+30,"A vencer","Em dia"))))</f>
        <v/>
      </c>
      <c r="R9" s="4" t="inlineStr">
        <is>
          <t>Alta</t>
        </is>
      </c>
      <c r="S9" s="5" t="inlineStr">
        <is>
          <t>Prioridade máxima devido à taxa de juros.</t>
        </is>
      </c>
    </row>
    <row r="10" ht="34" customHeight="1">
      <c r="A10" s="4" t="inlineStr">
        <is>
          <t>DIV-006</t>
        </is>
      </c>
      <c r="B10" s="5" t="inlineStr">
        <is>
          <t>Papelaria Nordeste Ltda.</t>
        </is>
      </c>
      <c r="C10" s="5" t="inlineStr">
        <is>
          <t>Fornecedores</t>
        </is>
      </c>
      <c r="D10" s="5" t="inlineStr">
        <is>
          <t>Compra de materiais para operação</t>
        </is>
      </c>
      <c r="E10" s="5" t="inlineStr">
        <is>
          <t>Juliana Costa</t>
        </is>
      </c>
      <c r="F10" s="4" t="inlineStr">
        <is>
          <t>Salvador</t>
        </is>
      </c>
      <c r="G10" s="6" t="n">
        <v>46132</v>
      </c>
      <c r="H10" s="6" t="n">
        <v>46294</v>
      </c>
      <c r="I10" s="4" t="n">
        <v>12</v>
      </c>
      <c r="J10" s="4" t="n">
        <v>5</v>
      </c>
      <c r="K10" s="7" t="n">
        <v>650</v>
      </c>
      <c r="L10" s="7" t="n">
        <v>7800</v>
      </c>
      <c r="M10" s="28" t="n">
        <v>0.015</v>
      </c>
      <c r="N10" s="11">
        <f>IF(OR(A10="",I10="",J10="",K10="",L10=""),"",IF(J10&gt;=I10,0,MAX(0,L10-(J10*K10))))</f>
        <v/>
      </c>
      <c r="O10" s="7" t="n">
        <v>0</v>
      </c>
      <c r="P10" s="12">
        <f>IF(OR(A10="",H10="",N10=""),"",IF(AND(H10&lt;TODAY(),N10&gt;0),TODAY()-H10,0))</f>
        <v/>
      </c>
      <c r="Q10" s="12">
        <f>IF(OR(A10="",H10="",N10=""),"",IF(N10=0,"Quitada",IF(P10&gt;0,"Em atraso",IF(H10&lt;=TODAY()+30,"A vencer","Em dia"))))</f>
        <v/>
      </c>
      <c r="R10" s="4" t="inlineStr">
        <is>
          <t>Média</t>
        </is>
      </c>
      <c r="S10" s="5" t="inlineStr">
        <is>
          <t>Pagamento parcelado conforme acordo comercial.</t>
        </is>
      </c>
    </row>
    <row r="11" ht="34" customHeight="1">
      <c r="A11" s="4" t="inlineStr">
        <is>
          <t>DIV-007</t>
        </is>
      </c>
      <c r="B11" s="5" t="inlineStr">
        <is>
          <t>Caixa Econômica Federal</t>
        </is>
      </c>
      <c r="C11" s="5" t="inlineStr">
        <is>
          <t>Financiamento</t>
        </is>
      </c>
      <c r="D11" s="5" t="inlineStr">
        <is>
          <t>Financiamento habitacional</t>
        </is>
      </c>
      <c r="E11" s="5" t="inlineStr">
        <is>
          <t>Rafael Almeida</t>
        </is>
      </c>
      <c r="F11" s="4" t="inlineStr">
        <is>
          <t>Recife</t>
        </is>
      </c>
      <c r="G11" s="6" t="n">
        <v>46032</v>
      </c>
      <c r="H11" s="6" t="n">
        <v>46362</v>
      </c>
      <c r="I11" s="4" t="n">
        <v>360</v>
      </c>
      <c r="J11" s="4" t="n">
        <v>45</v>
      </c>
      <c r="K11" s="7" t="n">
        <v>950</v>
      </c>
      <c r="L11" s="7" t="n">
        <v>342000</v>
      </c>
      <c r="M11" s="28" t="n">
        <v>0.008999999999999999</v>
      </c>
      <c r="N11" s="9">
        <f>IF(OR(A11="",I11="",J11="",K11="",L11=""),"",IF(J11&gt;=I11,0,MAX(0,L11-(J11*K11))))</f>
        <v/>
      </c>
      <c r="O11" s="7" t="n">
        <v>0</v>
      </c>
      <c r="P11" s="10">
        <f>IF(OR(A11="",H11="",N11=""),"",IF(AND(H11&lt;TODAY(),N11&gt;0),TODAY()-H11,0))</f>
        <v/>
      </c>
      <c r="Q11" s="10">
        <f>IF(OR(A11="",H11="",N11=""),"",IF(N11=0,"Quitada",IF(P11&gt;0,"Em atraso",IF(H11&lt;=TODAY()+30,"A vencer","Em dia"))))</f>
        <v/>
      </c>
      <c r="R11" s="4" t="inlineStr">
        <is>
          <t>Baixa</t>
        </is>
      </c>
      <c r="S11" s="5" t="inlineStr">
        <is>
          <t>Manter débito automático ativo.</t>
        </is>
      </c>
    </row>
    <row r="12" ht="34" customHeight="1">
      <c r="A12" s="4" t="inlineStr">
        <is>
          <t>DIV-008</t>
        </is>
      </c>
      <c r="B12" s="5" t="inlineStr">
        <is>
          <t>Banco Inter</t>
        </is>
      </c>
      <c r="C12" s="5" t="inlineStr">
        <is>
          <t>Empréstimo pessoal</t>
        </is>
      </c>
      <c r="D12" s="5" t="inlineStr">
        <is>
          <t>Crédito pessoal renegociado</t>
        </is>
      </c>
      <c r="E12" s="5" t="inlineStr">
        <is>
          <t>Camila Ferreira</t>
        </is>
      </c>
      <c r="F12" s="4" t="inlineStr">
        <is>
          <t>Fortaleza</t>
        </is>
      </c>
      <c r="G12" s="6" t="n">
        <v>46202</v>
      </c>
      <c r="H12" s="6" t="n">
        <v>46269</v>
      </c>
      <c r="I12" s="4" t="n">
        <v>24</v>
      </c>
      <c r="J12" s="4" t="n">
        <v>7</v>
      </c>
      <c r="K12" s="7" t="n">
        <v>500</v>
      </c>
      <c r="L12" s="7" t="n">
        <v>12000</v>
      </c>
      <c r="M12" s="28" t="n">
        <v>0.021</v>
      </c>
      <c r="N12" s="11">
        <f>IF(OR(A12="",I12="",J12="",K12="",L12=""),"",IF(J12&gt;=I12,0,MAX(0,L12-(J12*K12))))</f>
        <v/>
      </c>
      <c r="O12" s="7" t="n">
        <v>500</v>
      </c>
      <c r="P12" s="12">
        <f>IF(OR(A12="",H12="",N12=""),"",IF(AND(H12&lt;TODAY(),N12&gt;0),TODAY()-H12,0))</f>
        <v/>
      </c>
      <c r="Q12" s="12">
        <f>IF(OR(A12="",H12="",N12=""),"",IF(N12=0,"Quitada",IF(P12&gt;0,"Em atraso",IF(H12&lt;=TODAY()+30,"A vencer","Em dia"))))</f>
        <v/>
      </c>
      <c r="R12" s="4" t="inlineStr">
        <is>
          <t>Alta</t>
        </is>
      </c>
      <c r="S12" s="5" t="inlineStr">
        <is>
          <t>Acordo de renegociação em acompanhamento.</t>
        </is>
      </c>
    </row>
    <row r="13" ht="34" customHeight="1">
      <c r="A13" s="4" t="inlineStr">
        <is>
          <t>DIV-009</t>
        </is>
      </c>
      <c r="B13" s="5" t="inlineStr">
        <is>
          <t>Santander</t>
        </is>
      </c>
      <c r="C13" s="5" t="inlineStr">
        <is>
          <t>Cartão de crédito</t>
        </is>
      </c>
      <c r="D13" s="5" t="inlineStr">
        <is>
          <t>Fatura de cartão quitada</t>
        </is>
      </c>
      <c r="E13" s="5" t="inlineStr">
        <is>
          <t>Lucas Rodrigues</t>
        </is>
      </c>
      <c r="F13" s="4" t="inlineStr">
        <is>
          <t>Brasília</t>
        </is>
      </c>
      <c r="G13" s="6" t="n">
        <v>46217</v>
      </c>
      <c r="H13" s="6" t="n">
        <v>46222</v>
      </c>
      <c r="I13" s="4" t="n">
        <v>6</v>
      </c>
      <c r="J13" s="4" t="n">
        <v>6</v>
      </c>
      <c r="K13" s="7" t="n">
        <v>950</v>
      </c>
      <c r="L13" s="7" t="n">
        <v>5700</v>
      </c>
      <c r="M13" s="28" t="n">
        <v>0.119</v>
      </c>
      <c r="N13" s="9">
        <f>IF(OR(A13="",I13="",J13="",K13="",L13=""),"",IF(J13&gt;=I13,0,MAX(0,L13-(J13*K13))))</f>
        <v/>
      </c>
      <c r="O13" s="7" t="n">
        <v>0</v>
      </c>
      <c r="P13" s="10">
        <f>IF(OR(A13="",H13="",N13=""),"",IF(AND(H13&lt;TODAY(),N13&gt;0),TODAY()-H13,0))</f>
        <v/>
      </c>
      <c r="Q13" s="10">
        <f>IF(OR(A13="",H13="",N13=""),"",IF(N13=0,"Quitada",IF(P13&gt;0,"Em atraso",IF(H13&lt;=TODAY()+30,"A vencer","Em dia"))))</f>
        <v/>
      </c>
      <c r="R13" s="4" t="inlineStr">
        <is>
          <t>Média</t>
        </is>
      </c>
      <c r="S13" s="5" t="inlineStr">
        <is>
          <t>Quitada. Guardar comprovante de pagamento.</t>
        </is>
      </c>
    </row>
    <row r="14" ht="34" customHeight="1">
      <c r="A14" s="4" t="inlineStr">
        <is>
          <t>DIV-010</t>
        </is>
      </c>
      <c r="B14" s="5" t="inlineStr">
        <is>
          <t>Prefeitura Municipal</t>
        </is>
      </c>
      <c r="C14" s="5" t="inlineStr">
        <is>
          <t>Tributos</t>
        </is>
      </c>
      <c r="D14" s="5" t="inlineStr">
        <is>
          <t>ISS municipal</t>
        </is>
      </c>
      <c r="E14" s="5" t="inlineStr">
        <is>
          <t>Fernanda Lima</t>
        </is>
      </c>
      <c r="F14" s="4" t="inlineStr">
        <is>
          <t>Campinas</t>
        </is>
      </c>
      <c r="G14" s="6" t="n">
        <v>46242</v>
      </c>
      <c r="H14" s="6" t="n">
        <v>46288</v>
      </c>
      <c r="I14" s="4" t="n">
        <v>1</v>
      </c>
      <c r="J14" s="4" t="n">
        <v>0</v>
      </c>
      <c r="K14" s="7" t="n">
        <v>1350</v>
      </c>
      <c r="L14" s="7" t="n">
        <v>1350</v>
      </c>
      <c r="M14" s="28" t="n">
        <v>0.01</v>
      </c>
      <c r="N14" s="11">
        <f>IF(OR(A14="",I14="",J14="",K14="",L14=""),"",IF(J14&gt;=I14,0,MAX(0,L14-(J14*K14))))</f>
        <v/>
      </c>
      <c r="O14" s="7" t="n">
        <v>0</v>
      </c>
      <c r="P14" s="12">
        <f>IF(OR(A14="",H14="",N14=""),"",IF(AND(H14&lt;TODAY(),N14&gt;0),TODAY()-H14,0))</f>
        <v/>
      </c>
      <c r="Q14" s="12">
        <f>IF(OR(A14="",H14="",N14=""),"",IF(N14=0,"Quitada",IF(P14&gt;0,"Em atraso",IF(H14&lt;=TODAY()+30,"A vencer","Em dia"))))</f>
        <v/>
      </c>
      <c r="R14" s="4" t="inlineStr">
        <is>
          <t>Média</t>
        </is>
      </c>
      <c r="S14" s="5" t="inlineStr">
        <is>
          <t>Programar pagamento antes do vencimento.</t>
        </is>
      </c>
    </row>
    <row r="15" ht="34" customHeight="1">
      <c r="A15" s="4" t="n"/>
      <c r="B15" s="5" t="n"/>
      <c r="C15" s="5" t="n"/>
      <c r="D15" s="5" t="n"/>
      <c r="E15" s="5" t="n"/>
      <c r="F15" s="4" t="n"/>
      <c r="G15" s="6" t="n"/>
      <c r="H15" s="6" t="n"/>
      <c r="I15" s="4" t="n"/>
      <c r="J15" s="4" t="n"/>
      <c r="K15" s="7" t="n"/>
      <c r="L15" s="7" t="n"/>
      <c r="M15" s="28" t="n"/>
      <c r="N15" s="9">
        <f>IF(OR(A15="",I15="",J15="",K15="",L15=""),"",IF(J15&gt;=I15,0,MAX(0,L15-(J15*K15))))</f>
        <v/>
      </c>
      <c r="O15" s="7" t="n"/>
      <c r="P15" s="10">
        <f>IF(OR(A15="",H15="",N15=""),"",IF(AND(H15&lt;TODAY(),N15&gt;0),TODAY()-H15,0))</f>
        <v/>
      </c>
      <c r="Q15" s="10">
        <f>IF(OR(A15="",H15="",N15=""),"",IF(N15=0,"Quitada",IF(P15&gt;0,"Em atraso",IF(H15&lt;=TODAY()+30,"A vencer","Em dia"))))</f>
        <v/>
      </c>
      <c r="R15" s="4" t="n"/>
      <c r="S15" s="5" t="n"/>
    </row>
    <row r="16" ht="34" customHeight="1">
      <c r="A16" s="4" t="n"/>
      <c r="B16" s="5" t="n"/>
      <c r="C16" s="5" t="n"/>
      <c r="D16" s="5" t="n"/>
      <c r="E16" s="5" t="n"/>
      <c r="F16" s="4" t="n"/>
      <c r="G16" s="6" t="n"/>
      <c r="H16" s="6" t="n"/>
      <c r="I16" s="4" t="n"/>
      <c r="J16" s="4" t="n"/>
      <c r="K16" s="7" t="n"/>
      <c r="L16" s="7" t="n"/>
      <c r="M16" s="28" t="n"/>
      <c r="N16" s="11">
        <f>IF(OR(A16="",I16="",J16="",K16="",L16=""),"",IF(J16&gt;=I16,0,MAX(0,L16-(J16*K16))))</f>
        <v/>
      </c>
      <c r="O16" s="7" t="n"/>
      <c r="P16" s="12">
        <f>IF(OR(A16="",H16="",N16=""),"",IF(AND(H16&lt;TODAY(),N16&gt;0),TODAY()-H16,0))</f>
        <v/>
      </c>
      <c r="Q16" s="12">
        <f>IF(OR(A16="",H16="",N16=""),"",IF(N16=0,"Quitada",IF(P16&gt;0,"Em atraso",IF(H16&lt;=TODAY()+30,"A vencer","Em dia"))))</f>
        <v/>
      </c>
      <c r="R16" s="4" t="n"/>
      <c r="S16" s="5" t="n"/>
    </row>
    <row r="17" ht="34" customHeight="1">
      <c r="A17" s="4" t="n"/>
      <c r="B17" s="5" t="n"/>
      <c r="C17" s="5" t="n"/>
      <c r="D17" s="5" t="n"/>
      <c r="E17" s="5" t="n"/>
      <c r="F17" s="4" t="n"/>
      <c r="G17" s="6" t="n"/>
      <c r="H17" s="6" t="n"/>
      <c r="I17" s="4" t="n"/>
      <c r="J17" s="4" t="n"/>
      <c r="K17" s="7" t="n"/>
      <c r="L17" s="7" t="n"/>
      <c r="M17" s="28" t="n"/>
      <c r="N17" s="9">
        <f>IF(OR(A17="",I17="",J17="",K17="",L17=""),"",IF(J17&gt;=I17,0,MAX(0,L17-(J17*K17))))</f>
        <v/>
      </c>
      <c r="O17" s="7" t="n"/>
      <c r="P17" s="10">
        <f>IF(OR(A17="",H17="",N17=""),"",IF(AND(H17&lt;TODAY(),N17&gt;0),TODAY()-H17,0))</f>
        <v/>
      </c>
      <c r="Q17" s="10">
        <f>IF(OR(A17="",H17="",N17=""),"",IF(N17=0,"Quitada",IF(P17&gt;0,"Em atraso",IF(H17&lt;=TODAY()+30,"A vencer","Em dia"))))</f>
        <v/>
      </c>
      <c r="R17" s="4" t="n"/>
      <c r="S17" s="5" t="n"/>
    </row>
    <row r="18" ht="34" customHeight="1">
      <c r="A18" s="4" t="n"/>
      <c r="B18" s="5" t="n"/>
      <c r="C18" s="5" t="n"/>
      <c r="D18" s="5" t="n"/>
      <c r="E18" s="5" t="n"/>
      <c r="F18" s="4" t="n"/>
      <c r="G18" s="6" t="n"/>
      <c r="H18" s="6" t="n"/>
      <c r="I18" s="4" t="n"/>
      <c r="J18" s="4" t="n"/>
      <c r="K18" s="7" t="n"/>
      <c r="L18" s="7" t="n"/>
      <c r="M18" s="28" t="n"/>
      <c r="N18" s="11">
        <f>IF(OR(A18="",I18="",J18="",K18="",L18=""),"",IF(J18&gt;=I18,0,MAX(0,L18-(J18*K18))))</f>
        <v/>
      </c>
      <c r="O18" s="7" t="n"/>
      <c r="P18" s="12">
        <f>IF(OR(A18="",H18="",N18=""),"",IF(AND(H18&lt;TODAY(),N18&gt;0),TODAY()-H18,0))</f>
        <v/>
      </c>
      <c r="Q18" s="12">
        <f>IF(OR(A18="",H18="",N18=""),"",IF(N18=0,"Quitada",IF(P18&gt;0,"Em atraso",IF(H18&lt;=TODAY()+30,"A vencer","Em dia"))))</f>
        <v/>
      </c>
      <c r="R18" s="4" t="n"/>
      <c r="S18" s="5" t="n"/>
    </row>
    <row r="19" ht="34" customHeight="1">
      <c r="A19" s="4" t="n"/>
      <c r="B19" s="5" t="n"/>
      <c r="C19" s="5" t="n"/>
      <c r="D19" s="5" t="n"/>
      <c r="E19" s="5" t="n"/>
      <c r="F19" s="4" t="n"/>
      <c r="G19" s="6" t="n"/>
      <c r="H19" s="6" t="n"/>
      <c r="I19" s="4" t="n"/>
      <c r="J19" s="4" t="n"/>
      <c r="K19" s="7" t="n"/>
      <c r="L19" s="7" t="n"/>
      <c r="M19" s="28" t="n"/>
      <c r="N19" s="9">
        <f>IF(OR(A19="",I19="",J19="",K19="",L19=""),"",IF(J19&gt;=I19,0,MAX(0,L19-(J19*K19))))</f>
        <v/>
      </c>
      <c r="O19" s="7" t="n"/>
      <c r="P19" s="10">
        <f>IF(OR(A19="",H19="",N19=""),"",IF(AND(H19&lt;TODAY(),N19&gt;0),TODAY()-H19,0))</f>
        <v/>
      </c>
      <c r="Q19" s="10">
        <f>IF(OR(A19="",H19="",N19=""),"",IF(N19=0,"Quitada",IF(P19&gt;0,"Em atraso",IF(H19&lt;=TODAY()+30,"A vencer","Em dia"))))</f>
        <v/>
      </c>
      <c r="R19" s="4" t="n"/>
      <c r="S19" s="5" t="n"/>
    </row>
    <row r="20" ht="34" customHeight="1">
      <c r="A20" s="4" t="n"/>
      <c r="B20" s="5" t="n"/>
      <c r="C20" s="5" t="n"/>
      <c r="D20" s="5" t="n"/>
      <c r="E20" s="5" t="n"/>
      <c r="F20" s="4" t="n"/>
      <c r="G20" s="6" t="n"/>
      <c r="H20" s="6" t="n"/>
      <c r="I20" s="4" t="n"/>
      <c r="J20" s="4" t="n"/>
      <c r="K20" s="7" t="n"/>
      <c r="L20" s="7" t="n"/>
      <c r="M20" s="28" t="n"/>
      <c r="N20" s="11">
        <f>IF(OR(A20="",I20="",J20="",K20="",L20=""),"",IF(J20&gt;=I20,0,MAX(0,L20-(J20*K20))))</f>
        <v/>
      </c>
      <c r="O20" s="7" t="n"/>
      <c r="P20" s="12">
        <f>IF(OR(A20="",H20="",N20=""),"",IF(AND(H20&lt;TODAY(),N20&gt;0),TODAY()-H20,0))</f>
        <v/>
      </c>
      <c r="Q20" s="12">
        <f>IF(OR(A20="",H20="",N20=""),"",IF(N20=0,"Quitada",IF(P20&gt;0,"Em atraso",IF(H20&lt;=TODAY()+30,"A vencer","Em dia"))))</f>
        <v/>
      </c>
      <c r="R20" s="4" t="n"/>
      <c r="S20" s="5" t="n"/>
    </row>
    <row r="21" ht="34" customHeight="1">
      <c r="A21" s="4" t="n"/>
      <c r="B21" s="5" t="n"/>
      <c r="C21" s="5" t="n"/>
      <c r="D21" s="5" t="n"/>
      <c r="E21" s="5" t="n"/>
      <c r="F21" s="4" t="n"/>
      <c r="G21" s="6" t="n"/>
      <c r="H21" s="6" t="n"/>
      <c r="I21" s="4" t="n"/>
      <c r="J21" s="4" t="n"/>
      <c r="K21" s="7" t="n"/>
      <c r="L21" s="7" t="n"/>
      <c r="M21" s="28" t="n"/>
      <c r="N21" s="9">
        <f>IF(OR(A21="",I21="",J21="",K21="",L21=""),"",IF(J21&gt;=I21,0,MAX(0,L21-(J21*K21))))</f>
        <v/>
      </c>
      <c r="O21" s="7" t="n"/>
      <c r="P21" s="10">
        <f>IF(OR(A21="",H21="",N21=""),"",IF(AND(H21&lt;TODAY(),N21&gt;0),TODAY()-H21,0))</f>
        <v/>
      </c>
      <c r="Q21" s="10">
        <f>IF(OR(A21="",H21="",N21=""),"",IF(N21=0,"Quitada",IF(P21&gt;0,"Em atraso",IF(H21&lt;=TODAY()+30,"A vencer","Em dia"))))</f>
        <v/>
      </c>
      <c r="R21" s="4" t="n"/>
      <c r="S21" s="5" t="n"/>
    </row>
    <row r="22" ht="34" customHeight="1">
      <c r="A22" s="4" t="n"/>
      <c r="B22" s="5" t="n"/>
      <c r="C22" s="5" t="n"/>
      <c r="D22" s="5" t="n"/>
      <c r="E22" s="5" t="n"/>
      <c r="F22" s="4" t="n"/>
      <c r="G22" s="6" t="n"/>
      <c r="H22" s="6" t="n"/>
      <c r="I22" s="4" t="n"/>
      <c r="J22" s="4" t="n"/>
      <c r="K22" s="7" t="n"/>
      <c r="L22" s="7" t="n"/>
      <c r="M22" s="28" t="n"/>
      <c r="N22" s="11">
        <f>IF(OR(A22="",I22="",J22="",K22="",L22=""),"",IF(J22&gt;=I22,0,MAX(0,L22-(J22*K22))))</f>
        <v/>
      </c>
      <c r="O22" s="7" t="n"/>
      <c r="P22" s="12">
        <f>IF(OR(A22="",H22="",N22=""),"",IF(AND(H22&lt;TODAY(),N22&gt;0),TODAY()-H22,0))</f>
        <v/>
      </c>
      <c r="Q22" s="12">
        <f>IF(OR(A22="",H22="",N22=""),"",IF(N22=0,"Quitada",IF(P22&gt;0,"Em atraso",IF(H22&lt;=TODAY()+30,"A vencer","Em dia"))))</f>
        <v/>
      </c>
      <c r="R22" s="4" t="n"/>
      <c r="S22" s="5" t="n"/>
    </row>
    <row r="23" ht="34" customHeight="1">
      <c r="A23" s="4" t="n"/>
      <c r="B23" s="5" t="n"/>
      <c r="C23" s="5" t="n"/>
      <c r="D23" s="5" t="n"/>
      <c r="E23" s="5" t="n"/>
      <c r="F23" s="4" t="n"/>
      <c r="G23" s="6" t="n"/>
      <c r="H23" s="6" t="n"/>
      <c r="I23" s="4" t="n"/>
      <c r="J23" s="4" t="n"/>
      <c r="K23" s="7" t="n"/>
      <c r="L23" s="7" t="n"/>
      <c r="M23" s="28" t="n"/>
      <c r="N23" s="9">
        <f>IF(OR(A23="",I23="",J23="",K23="",L23=""),"",IF(J23&gt;=I23,0,MAX(0,L23-(J23*K23))))</f>
        <v/>
      </c>
      <c r="O23" s="7" t="n"/>
      <c r="P23" s="10">
        <f>IF(OR(A23="",H23="",N23=""),"",IF(AND(H23&lt;TODAY(),N23&gt;0),TODAY()-H23,0))</f>
        <v/>
      </c>
      <c r="Q23" s="10">
        <f>IF(OR(A23="",H23="",N23=""),"",IF(N23=0,"Quitada",IF(P23&gt;0,"Em atraso",IF(H23&lt;=TODAY()+30,"A vencer","Em dia"))))</f>
        <v/>
      </c>
      <c r="R23" s="4" t="n"/>
      <c r="S23" s="5" t="n"/>
    </row>
    <row r="24" ht="34" customHeight="1">
      <c r="A24" s="4" t="n"/>
      <c r="B24" s="5" t="n"/>
      <c r="C24" s="5" t="n"/>
      <c r="D24" s="5" t="n"/>
      <c r="E24" s="5" t="n"/>
      <c r="F24" s="4" t="n"/>
      <c r="G24" s="6" t="n"/>
      <c r="H24" s="6" t="n"/>
      <c r="I24" s="4" t="n"/>
      <c r="J24" s="4" t="n"/>
      <c r="K24" s="7" t="n"/>
      <c r="L24" s="7" t="n"/>
      <c r="M24" s="28" t="n"/>
      <c r="N24" s="11">
        <f>IF(OR(A24="",I24="",J24="",K24="",L24=""),"",IF(J24&gt;=I24,0,MAX(0,L24-(J24*K24))))</f>
        <v/>
      </c>
      <c r="O24" s="7" t="n"/>
      <c r="P24" s="12">
        <f>IF(OR(A24="",H24="",N24=""),"",IF(AND(H24&lt;TODAY(),N24&gt;0),TODAY()-H24,0))</f>
        <v/>
      </c>
      <c r="Q24" s="12">
        <f>IF(OR(A24="",H24="",N24=""),"",IF(N24=0,"Quitada",IF(P24&gt;0,"Em atraso",IF(H24&lt;=TODAY()+30,"A vencer","Em dia"))))</f>
        <v/>
      </c>
      <c r="R24" s="4" t="n"/>
      <c r="S24" s="5" t="n"/>
    </row>
    <row r="25" ht="34" customHeight="1">
      <c r="A25" s="4" t="n"/>
      <c r="B25" s="5" t="n"/>
      <c r="C25" s="5" t="n"/>
      <c r="D25" s="5" t="n"/>
      <c r="E25" s="5" t="n"/>
      <c r="F25" s="4" t="n"/>
      <c r="G25" s="6" t="n"/>
      <c r="H25" s="6" t="n"/>
      <c r="I25" s="4" t="n"/>
      <c r="J25" s="4" t="n"/>
      <c r="K25" s="7" t="n"/>
      <c r="L25" s="7" t="n"/>
      <c r="M25" s="28" t="n"/>
      <c r="N25" s="9">
        <f>IF(OR(A25="",I25="",J25="",K25="",L25=""),"",IF(J25&gt;=I25,0,MAX(0,L25-(J25*K25))))</f>
        <v/>
      </c>
      <c r="O25" s="7" t="n"/>
      <c r="P25" s="10">
        <f>IF(OR(A25="",H25="",N25=""),"",IF(AND(H25&lt;TODAY(),N25&gt;0),TODAY()-H25,0))</f>
        <v/>
      </c>
      <c r="Q25" s="10">
        <f>IF(OR(A25="",H25="",N25=""),"",IF(N25=0,"Quitada",IF(P25&gt;0,"Em atraso",IF(H25&lt;=TODAY()+30,"A vencer","Em dia"))))</f>
        <v/>
      </c>
      <c r="R25" s="4" t="n"/>
      <c r="S25" s="5" t="n"/>
    </row>
    <row r="26" ht="34" customHeight="1">
      <c r="A26" s="4" t="n"/>
      <c r="B26" s="5" t="n"/>
      <c r="C26" s="5" t="n"/>
      <c r="D26" s="5" t="n"/>
      <c r="E26" s="5" t="n"/>
      <c r="F26" s="4" t="n"/>
      <c r="G26" s="6" t="n"/>
      <c r="H26" s="6" t="n"/>
      <c r="I26" s="4" t="n"/>
      <c r="J26" s="4" t="n"/>
      <c r="K26" s="7" t="n"/>
      <c r="L26" s="7" t="n"/>
      <c r="M26" s="28" t="n"/>
      <c r="N26" s="11">
        <f>IF(OR(A26="",I26="",J26="",K26="",L26=""),"",IF(J26&gt;=I26,0,MAX(0,L26-(J26*K26))))</f>
        <v/>
      </c>
      <c r="O26" s="7" t="n"/>
      <c r="P26" s="12">
        <f>IF(OR(A26="",H26="",N26=""),"",IF(AND(H26&lt;TODAY(),N26&gt;0),TODAY()-H26,0))</f>
        <v/>
      </c>
      <c r="Q26" s="12">
        <f>IF(OR(A26="",H26="",N26=""),"",IF(N26=0,"Quitada",IF(P26&gt;0,"Em atraso",IF(H26&lt;=TODAY()+30,"A vencer","Em dia"))))</f>
        <v/>
      </c>
      <c r="R26" s="4" t="n"/>
      <c r="S26" s="5" t="n"/>
    </row>
    <row r="27" ht="34" customHeight="1">
      <c r="A27" s="4" t="n"/>
      <c r="B27" s="5" t="n"/>
      <c r="C27" s="5" t="n"/>
      <c r="D27" s="5" t="n"/>
      <c r="E27" s="5" t="n"/>
      <c r="F27" s="4" t="n"/>
      <c r="G27" s="6" t="n"/>
      <c r="H27" s="6" t="n"/>
      <c r="I27" s="4" t="n"/>
      <c r="J27" s="4" t="n"/>
      <c r="K27" s="7" t="n"/>
      <c r="L27" s="7" t="n"/>
      <c r="M27" s="28" t="n"/>
      <c r="N27" s="9">
        <f>IF(OR(A27="",I27="",J27="",K27="",L27=""),"",IF(J27&gt;=I27,0,MAX(0,L27-(J27*K27))))</f>
        <v/>
      </c>
      <c r="O27" s="7" t="n"/>
      <c r="P27" s="10">
        <f>IF(OR(A27="",H27="",N27=""),"",IF(AND(H27&lt;TODAY(),N27&gt;0),TODAY()-H27,0))</f>
        <v/>
      </c>
      <c r="Q27" s="10">
        <f>IF(OR(A27="",H27="",N27=""),"",IF(N27=0,"Quitada",IF(P27&gt;0,"Em atraso",IF(H27&lt;=TODAY()+30,"A vencer","Em dia"))))</f>
        <v/>
      </c>
      <c r="R27" s="4" t="n"/>
      <c r="S27" s="5" t="n"/>
    </row>
    <row r="28" ht="34" customHeight="1">
      <c r="A28" s="4" t="n"/>
      <c r="B28" s="5" t="n"/>
      <c r="C28" s="5" t="n"/>
      <c r="D28" s="5" t="n"/>
      <c r="E28" s="5" t="n"/>
      <c r="F28" s="4" t="n"/>
      <c r="G28" s="6" t="n"/>
      <c r="H28" s="6" t="n"/>
      <c r="I28" s="4" t="n"/>
      <c r="J28" s="4" t="n"/>
      <c r="K28" s="7" t="n"/>
      <c r="L28" s="7" t="n"/>
      <c r="M28" s="28" t="n"/>
      <c r="N28" s="11">
        <f>IF(OR(A28="",I28="",J28="",K28="",L28=""),"",IF(J28&gt;=I28,0,MAX(0,L28-(J28*K28))))</f>
        <v/>
      </c>
      <c r="O28" s="7" t="n"/>
      <c r="P28" s="12">
        <f>IF(OR(A28="",H28="",N28=""),"",IF(AND(H28&lt;TODAY(),N28&gt;0),TODAY()-H28,0))</f>
        <v/>
      </c>
      <c r="Q28" s="12">
        <f>IF(OR(A28="",H28="",N28=""),"",IF(N28=0,"Quitada",IF(P28&gt;0,"Em atraso",IF(H28&lt;=TODAY()+30,"A vencer","Em dia"))))</f>
        <v/>
      </c>
      <c r="R28" s="4" t="n"/>
      <c r="S28" s="5" t="n"/>
    </row>
    <row r="29" ht="34" customHeight="1">
      <c r="A29" s="4" t="n"/>
      <c r="B29" s="5" t="n"/>
      <c r="C29" s="5" t="n"/>
      <c r="D29" s="5" t="n"/>
      <c r="E29" s="5" t="n"/>
      <c r="F29" s="4" t="n"/>
      <c r="G29" s="6" t="n"/>
      <c r="H29" s="6" t="n"/>
      <c r="I29" s="4" t="n"/>
      <c r="J29" s="4" t="n"/>
      <c r="K29" s="7" t="n"/>
      <c r="L29" s="7" t="n"/>
      <c r="M29" s="28" t="n"/>
      <c r="N29" s="9">
        <f>IF(OR(A29="",I29="",J29="",K29="",L29=""),"",IF(J29&gt;=I29,0,MAX(0,L29-(J29*K29))))</f>
        <v/>
      </c>
      <c r="O29" s="7" t="n"/>
      <c r="P29" s="10">
        <f>IF(OR(A29="",H29="",N29=""),"",IF(AND(H29&lt;TODAY(),N29&gt;0),TODAY()-H29,0))</f>
        <v/>
      </c>
      <c r="Q29" s="10">
        <f>IF(OR(A29="",H29="",N29=""),"",IF(N29=0,"Quitada",IF(P29&gt;0,"Em atraso",IF(H29&lt;=TODAY()+30,"A vencer","Em dia"))))</f>
        <v/>
      </c>
      <c r="R29" s="4" t="n"/>
      <c r="S29" s="5" t="n"/>
    </row>
    <row r="30" ht="34" customHeight="1">
      <c r="A30" s="4" t="n"/>
      <c r="B30" s="5" t="n"/>
      <c r="C30" s="5" t="n"/>
      <c r="D30" s="5" t="n"/>
      <c r="E30" s="5" t="n"/>
      <c r="F30" s="4" t="n"/>
      <c r="G30" s="6" t="n"/>
      <c r="H30" s="6" t="n"/>
      <c r="I30" s="4" t="n"/>
      <c r="J30" s="4" t="n"/>
      <c r="K30" s="7" t="n"/>
      <c r="L30" s="7" t="n"/>
      <c r="M30" s="28" t="n"/>
      <c r="N30" s="11">
        <f>IF(OR(A30="",I30="",J30="",K30="",L30=""),"",IF(J30&gt;=I30,0,MAX(0,L30-(J30*K30))))</f>
        <v/>
      </c>
      <c r="O30" s="7" t="n"/>
      <c r="P30" s="12">
        <f>IF(OR(A30="",H30="",N30=""),"",IF(AND(H30&lt;TODAY(),N30&gt;0),TODAY()-H30,0))</f>
        <v/>
      </c>
      <c r="Q30" s="12">
        <f>IF(OR(A30="",H30="",N30=""),"",IF(N30=0,"Quitada",IF(P30&gt;0,"Em atraso",IF(H30&lt;=TODAY()+30,"A vencer","Em dia"))))</f>
        <v/>
      </c>
      <c r="R30" s="4" t="n"/>
      <c r="S30" s="5" t="n"/>
    </row>
    <row r="31" ht="34" customHeight="1">
      <c r="A31" s="4" t="n"/>
      <c r="B31" s="5" t="n"/>
      <c r="C31" s="5" t="n"/>
      <c r="D31" s="5" t="n"/>
      <c r="E31" s="5" t="n"/>
      <c r="F31" s="4" t="n"/>
      <c r="G31" s="6" t="n"/>
      <c r="H31" s="6" t="n"/>
      <c r="I31" s="4" t="n"/>
      <c r="J31" s="4" t="n"/>
      <c r="K31" s="7" t="n"/>
      <c r="L31" s="7" t="n"/>
      <c r="M31" s="28" t="n"/>
      <c r="N31" s="9">
        <f>IF(OR(A31="",I31="",J31="",K31="",L31=""),"",IF(J31&gt;=I31,0,MAX(0,L31-(J31*K31))))</f>
        <v/>
      </c>
      <c r="O31" s="7" t="n"/>
      <c r="P31" s="10">
        <f>IF(OR(A31="",H31="",N31=""),"",IF(AND(H31&lt;TODAY(),N31&gt;0),TODAY()-H31,0))</f>
        <v/>
      </c>
      <c r="Q31" s="10">
        <f>IF(OR(A31="",H31="",N31=""),"",IF(N31=0,"Quitada",IF(P31&gt;0,"Em atraso",IF(H31&lt;=TODAY()+30,"A vencer","Em dia"))))</f>
        <v/>
      </c>
      <c r="R31" s="4" t="n"/>
      <c r="S31" s="5" t="n"/>
    </row>
    <row r="32" ht="34" customHeight="1">
      <c r="A32" s="4" t="n"/>
      <c r="B32" s="5" t="n"/>
      <c r="C32" s="5" t="n"/>
      <c r="D32" s="5" t="n"/>
      <c r="E32" s="5" t="n"/>
      <c r="F32" s="4" t="n"/>
      <c r="G32" s="6" t="n"/>
      <c r="H32" s="6" t="n"/>
      <c r="I32" s="4" t="n"/>
      <c r="J32" s="4" t="n"/>
      <c r="K32" s="7" t="n"/>
      <c r="L32" s="7" t="n"/>
      <c r="M32" s="28" t="n"/>
      <c r="N32" s="11">
        <f>IF(OR(A32="",I32="",J32="",K32="",L32=""),"",IF(J32&gt;=I32,0,MAX(0,L32-(J32*K32))))</f>
        <v/>
      </c>
      <c r="O32" s="7" t="n"/>
      <c r="P32" s="12">
        <f>IF(OR(A32="",H32="",N32=""),"",IF(AND(H32&lt;TODAY(),N32&gt;0),TODAY()-H32,0))</f>
        <v/>
      </c>
      <c r="Q32" s="12">
        <f>IF(OR(A32="",H32="",N32=""),"",IF(N32=0,"Quitada",IF(P32&gt;0,"Em atraso",IF(H32&lt;=TODAY()+30,"A vencer","Em dia"))))</f>
        <v/>
      </c>
      <c r="R32" s="4" t="n"/>
      <c r="S32" s="5" t="n"/>
    </row>
    <row r="33" ht="34" customHeight="1">
      <c r="A33" s="4" t="n"/>
      <c r="B33" s="5" t="n"/>
      <c r="C33" s="5" t="n"/>
      <c r="D33" s="5" t="n"/>
      <c r="E33" s="5" t="n"/>
      <c r="F33" s="4" t="n"/>
      <c r="G33" s="6" t="n"/>
      <c r="H33" s="6" t="n"/>
      <c r="I33" s="4" t="n"/>
      <c r="J33" s="4" t="n"/>
      <c r="K33" s="7" t="n"/>
      <c r="L33" s="7" t="n"/>
      <c r="M33" s="28" t="n"/>
      <c r="N33" s="9">
        <f>IF(OR(A33="",I33="",J33="",K33="",L33=""),"",IF(J33&gt;=I33,0,MAX(0,L33-(J33*K33))))</f>
        <v/>
      </c>
      <c r="O33" s="7" t="n"/>
      <c r="P33" s="10">
        <f>IF(OR(A33="",H33="",N33=""),"",IF(AND(H33&lt;TODAY(),N33&gt;0),TODAY()-H33,0))</f>
        <v/>
      </c>
      <c r="Q33" s="10">
        <f>IF(OR(A33="",H33="",N33=""),"",IF(N33=0,"Quitada",IF(P33&gt;0,"Em atraso",IF(H33&lt;=TODAY()+30,"A vencer","Em dia"))))</f>
        <v/>
      </c>
      <c r="R33" s="4" t="n"/>
      <c r="S33" s="5" t="n"/>
    </row>
    <row r="34" ht="34" customHeight="1">
      <c r="A34" s="4" t="n"/>
      <c r="B34" s="5" t="n"/>
      <c r="C34" s="5" t="n"/>
      <c r="D34" s="5" t="n"/>
      <c r="E34" s="5" t="n"/>
      <c r="F34" s="4" t="n"/>
      <c r="G34" s="6" t="n"/>
      <c r="H34" s="6" t="n"/>
      <c r="I34" s="4" t="n"/>
      <c r="J34" s="4" t="n"/>
      <c r="K34" s="7" t="n"/>
      <c r="L34" s="7" t="n"/>
      <c r="M34" s="28" t="n"/>
      <c r="N34" s="11">
        <f>IF(OR(A34="",I34="",J34="",K34="",L34=""),"",IF(J34&gt;=I34,0,MAX(0,L34-(J34*K34))))</f>
        <v/>
      </c>
      <c r="O34" s="7" t="n"/>
      <c r="P34" s="12">
        <f>IF(OR(A34="",H34="",N34=""),"",IF(AND(H34&lt;TODAY(),N34&gt;0),TODAY()-H34,0))</f>
        <v/>
      </c>
      <c r="Q34" s="12">
        <f>IF(OR(A34="",H34="",N34=""),"",IF(N34=0,"Quitada",IF(P34&gt;0,"Em atraso",IF(H34&lt;=TODAY()+30,"A vencer","Em dia"))))</f>
        <v/>
      </c>
      <c r="R34" s="4" t="n"/>
      <c r="S34" s="5" t="n"/>
    </row>
    <row r="35" ht="34" customHeight="1">
      <c r="A35" s="4" t="n"/>
      <c r="B35" s="5" t="n"/>
      <c r="C35" s="5" t="n"/>
      <c r="D35" s="5" t="n"/>
      <c r="E35" s="5" t="n"/>
      <c r="F35" s="4" t="n"/>
      <c r="G35" s="6" t="n"/>
      <c r="H35" s="6" t="n"/>
      <c r="I35" s="4" t="n"/>
      <c r="J35" s="4" t="n"/>
      <c r="K35" s="7" t="n"/>
      <c r="L35" s="7" t="n"/>
      <c r="M35" s="28" t="n"/>
      <c r="N35" s="9">
        <f>IF(OR(A35="",I35="",J35="",K35="",L35=""),"",IF(J35&gt;=I35,0,MAX(0,L35-(J35*K35))))</f>
        <v/>
      </c>
      <c r="O35" s="7" t="n"/>
      <c r="P35" s="10">
        <f>IF(OR(A35="",H35="",N35=""),"",IF(AND(H35&lt;TODAY(),N35&gt;0),TODAY()-H35,0))</f>
        <v/>
      </c>
      <c r="Q35" s="10">
        <f>IF(OR(A35="",H35="",N35=""),"",IF(N35=0,"Quitada",IF(P35&gt;0,"Em atraso",IF(H35&lt;=TODAY()+30,"A vencer","Em dia"))))</f>
        <v/>
      </c>
      <c r="R35" s="4" t="n"/>
      <c r="S35" s="5" t="n"/>
    </row>
    <row r="36" ht="34" customHeight="1">
      <c r="A36" s="4" t="n"/>
      <c r="B36" s="5" t="n"/>
      <c r="C36" s="5" t="n"/>
      <c r="D36" s="5" t="n"/>
      <c r="E36" s="5" t="n"/>
      <c r="F36" s="4" t="n"/>
      <c r="G36" s="6" t="n"/>
      <c r="H36" s="6" t="n"/>
      <c r="I36" s="4" t="n"/>
      <c r="J36" s="4" t="n"/>
      <c r="K36" s="7" t="n"/>
      <c r="L36" s="7" t="n"/>
      <c r="M36" s="28" t="n"/>
      <c r="N36" s="11">
        <f>IF(OR(A36="",I36="",J36="",K36="",L36=""),"",IF(J36&gt;=I36,0,MAX(0,L36-(J36*K36))))</f>
        <v/>
      </c>
      <c r="O36" s="7" t="n"/>
      <c r="P36" s="12">
        <f>IF(OR(A36="",H36="",N36=""),"",IF(AND(H36&lt;TODAY(),N36&gt;0),TODAY()-H36,0))</f>
        <v/>
      </c>
      <c r="Q36" s="12">
        <f>IF(OR(A36="",H36="",N36=""),"",IF(N36=0,"Quitada",IF(P36&gt;0,"Em atraso",IF(H36&lt;=TODAY()+30,"A vencer","Em dia"))))</f>
        <v/>
      </c>
      <c r="R36" s="4" t="n"/>
      <c r="S36" s="5" t="n"/>
    </row>
    <row r="37" ht="34" customHeight="1">
      <c r="A37" s="4" t="n"/>
      <c r="B37" s="5" t="n"/>
      <c r="C37" s="5" t="n"/>
      <c r="D37" s="5" t="n"/>
      <c r="E37" s="5" t="n"/>
      <c r="F37" s="4" t="n"/>
      <c r="G37" s="6" t="n"/>
      <c r="H37" s="6" t="n"/>
      <c r="I37" s="4" t="n"/>
      <c r="J37" s="4" t="n"/>
      <c r="K37" s="7" t="n"/>
      <c r="L37" s="7" t="n"/>
      <c r="M37" s="28" t="n"/>
      <c r="N37" s="9">
        <f>IF(OR(A37="",I37="",J37="",K37="",L37=""),"",IF(J37&gt;=I37,0,MAX(0,L37-(J37*K37))))</f>
        <v/>
      </c>
      <c r="O37" s="7" t="n"/>
      <c r="P37" s="10">
        <f>IF(OR(A37="",H37="",N37=""),"",IF(AND(H37&lt;TODAY(),N37&gt;0),TODAY()-H37,0))</f>
        <v/>
      </c>
      <c r="Q37" s="10">
        <f>IF(OR(A37="",H37="",N37=""),"",IF(N37=0,"Quitada",IF(P37&gt;0,"Em atraso",IF(H37&lt;=TODAY()+30,"A vencer","Em dia"))))</f>
        <v/>
      </c>
      <c r="R37" s="4" t="n"/>
      <c r="S37" s="5" t="n"/>
    </row>
    <row r="38" ht="34" customHeight="1">
      <c r="A38" s="4" t="n"/>
      <c r="B38" s="5" t="n"/>
      <c r="C38" s="5" t="n"/>
      <c r="D38" s="5" t="n"/>
      <c r="E38" s="5" t="n"/>
      <c r="F38" s="4" t="n"/>
      <c r="G38" s="6" t="n"/>
      <c r="H38" s="6" t="n"/>
      <c r="I38" s="4" t="n"/>
      <c r="J38" s="4" t="n"/>
      <c r="K38" s="7" t="n"/>
      <c r="L38" s="7" t="n"/>
      <c r="M38" s="28" t="n"/>
      <c r="N38" s="11">
        <f>IF(OR(A38="",I38="",J38="",K38="",L38=""),"",IF(J38&gt;=I38,0,MAX(0,L38-(J38*K38))))</f>
        <v/>
      </c>
      <c r="O38" s="7" t="n"/>
      <c r="P38" s="12">
        <f>IF(OR(A38="",H38="",N38=""),"",IF(AND(H38&lt;TODAY(),N38&gt;0),TODAY()-H38,0))</f>
        <v/>
      </c>
      <c r="Q38" s="12">
        <f>IF(OR(A38="",H38="",N38=""),"",IF(N38=0,"Quitada",IF(P38&gt;0,"Em atraso",IF(H38&lt;=TODAY()+30,"A vencer","Em dia"))))</f>
        <v/>
      </c>
      <c r="R38" s="4" t="n"/>
      <c r="S38" s="5" t="n"/>
    </row>
    <row r="39" ht="34" customHeight="1">
      <c r="A39" s="4" t="n"/>
      <c r="B39" s="5" t="n"/>
      <c r="C39" s="5" t="n"/>
      <c r="D39" s="5" t="n"/>
      <c r="E39" s="5" t="n"/>
      <c r="F39" s="4" t="n"/>
      <c r="G39" s="6" t="n"/>
      <c r="H39" s="6" t="n"/>
      <c r="I39" s="4" t="n"/>
      <c r="J39" s="4" t="n"/>
      <c r="K39" s="7" t="n"/>
      <c r="L39" s="7" t="n"/>
      <c r="M39" s="28" t="n"/>
      <c r="N39" s="9">
        <f>IF(OR(A39="",I39="",J39="",K39="",L39=""),"",IF(J39&gt;=I39,0,MAX(0,L39-(J39*K39))))</f>
        <v/>
      </c>
      <c r="O39" s="7" t="n"/>
      <c r="P39" s="10">
        <f>IF(OR(A39="",H39="",N39=""),"",IF(AND(H39&lt;TODAY(),N39&gt;0),TODAY()-H39,0))</f>
        <v/>
      </c>
      <c r="Q39" s="10">
        <f>IF(OR(A39="",H39="",N39=""),"",IF(N39=0,"Quitada",IF(P39&gt;0,"Em atraso",IF(H39&lt;=TODAY()+30,"A vencer","Em dia"))))</f>
        <v/>
      </c>
      <c r="R39" s="4" t="n"/>
      <c r="S39" s="5" t="n"/>
    </row>
    <row r="40" ht="34" customHeight="1">
      <c r="A40" s="4" t="n"/>
      <c r="B40" s="5" t="n"/>
      <c r="C40" s="5" t="n"/>
      <c r="D40" s="5" t="n"/>
      <c r="E40" s="5" t="n"/>
      <c r="F40" s="4" t="n"/>
      <c r="G40" s="6" t="n"/>
      <c r="H40" s="6" t="n"/>
      <c r="I40" s="4" t="n"/>
      <c r="J40" s="4" t="n"/>
      <c r="K40" s="7" t="n"/>
      <c r="L40" s="7" t="n"/>
      <c r="M40" s="28" t="n"/>
      <c r="N40" s="11">
        <f>IF(OR(A40="",I40="",J40="",K40="",L40=""),"",IF(J40&gt;=I40,0,MAX(0,L40-(J40*K40))))</f>
        <v/>
      </c>
      <c r="O40" s="7" t="n"/>
      <c r="P40" s="12">
        <f>IF(OR(A40="",H40="",N40=""),"",IF(AND(H40&lt;TODAY(),N40&gt;0),TODAY()-H40,0))</f>
        <v/>
      </c>
      <c r="Q40" s="12">
        <f>IF(OR(A40="",H40="",N40=""),"",IF(N40=0,"Quitada",IF(P40&gt;0,"Em atraso",IF(H40&lt;=TODAY()+30,"A vencer","Em dia"))))</f>
        <v/>
      </c>
      <c r="R40" s="4" t="n"/>
      <c r="S40" s="5" t="n"/>
    </row>
    <row r="41" ht="34" customHeight="1">
      <c r="A41" s="4" t="n"/>
      <c r="B41" s="5" t="n"/>
      <c r="C41" s="5" t="n"/>
      <c r="D41" s="5" t="n"/>
      <c r="E41" s="5" t="n"/>
      <c r="F41" s="4" t="n"/>
      <c r="G41" s="6" t="n"/>
      <c r="H41" s="6" t="n"/>
      <c r="I41" s="4" t="n"/>
      <c r="J41" s="4" t="n"/>
      <c r="K41" s="7" t="n"/>
      <c r="L41" s="7" t="n"/>
      <c r="M41" s="28" t="n"/>
      <c r="N41" s="9">
        <f>IF(OR(A41="",I41="",J41="",K41="",L41=""),"",IF(J41&gt;=I41,0,MAX(0,L41-(J41*K41))))</f>
        <v/>
      </c>
      <c r="O41" s="7" t="n"/>
      <c r="P41" s="10">
        <f>IF(OR(A41="",H41="",N41=""),"",IF(AND(H41&lt;TODAY(),N41&gt;0),TODAY()-H41,0))</f>
        <v/>
      </c>
      <c r="Q41" s="10">
        <f>IF(OR(A41="",H41="",N41=""),"",IF(N41=0,"Quitada",IF(P41&gt;0,"Em atraso",IF(H41&lt;=TODAY()+30,"A vencer","Em dia"))))</f>
        <v/>
      </c>
      <c r="R41" s="4" t="n"/>
      <c r="S41" s="5" t="n"/>
    </row>
    <row r="42" ht="34" customHeight="1">
      <c r="A42" s="4" t="n"/>
      <c r="B42" s="5" t="n"/>
      <c r="C42" s="5" t="n"/>
      <c r="D42" s="5" t="n"/>
      <c r="E42" s="5" t="n"/>
      <c r="F42" s="4" t="n"/>
      <c r="G42" s="6" t="n"/>
      <c r="H42" s="6" t="n"/>
      <c r="I42" s="4" t="n"/>
      <c r="J42" s="4" t="n"/>
      <c r="K42" s="7" t="n"/>
      <c r="L42" s="7" t="n"/>
      <c r="M42" s="28" t="n"/>
      <c r="N42" s="11">
        <f>IF(OR(A42="",I42="",J42="",K42="",L42=""),"",IF(J42&gt;=I42,0,MAX(0,L42-(J42*K42))))</f>
        <v/>
      </c>
      <c r="O42" s="7" t="n"/>
      <c r="P42" s="12">
        <f>IF(OR(A42="",H42="",N42=""),"",IF(AND(H42&lt;TODAY(),N42&gt;0),TODAY()-H42,0))</f>
        <v/>
      </c>
      <c r="Q42" s="12">
        <f>IF(OR(A42="",H42="",N42=""),"",IF(N42=0,"Quitada",IF(P42&gt;0,"Em atraso",IF(H42&lt;=TODAY()+30,"A vencer","Em dia"))))</f>
        <v/>
      </c>
      <c r="R42" s="4" t="n"/>
      <c r="S42" s="5" t="n"/>
    </row>
    <row r="43" ht="34" customHeight="1">
      <c r="A43" s="4" t="n"/>
      <c r="B43" s="5" t="n"/>
      <c r="C43" s="5" t="n"/>
      <c r="D43" s="5" t="n"/>
      <c r="E43" s="5" t="n"/>
      <c r="F43" s="4" t="n"/>
      <c r="G43" s="6" t="n"/>
      <c r="H43" s="6" t="n"/>
      <c r="I43" s="4" t="n"/>
      <c r="J43" s="4" t="n"/>
      <c r="K43" s="7" t="n"/>
      <c r="L43" s="7" t="n"/>
      <c r="M43" s="28" t="n"/>
      <c r="N43" s="9">
        <f>IF(OR(A43="",I43="",J43="",K43="",L43=""),"",IF(J43&gt;=I43,0,MAX(0,L43-(J43*K43))))</f>
        <v/>
      </c>
      <c r="O43" s="7" t="n"/>
      <c r="P43" s="10">
        <f>IF(OR(A43="",H43="",N43=""),"",IF(AND(H43&lt;TODAY(),N43&gt;0),TODAY()-H43,0))</f>
        <v/>
      </c>
      <c r="Q43" s="10">
        <f>IF(OR(A43="",H43="",N43=""),"",IF(N43=0,"Quitada",IF(P43&gt;0,"Em atraso",IF(H43&lt;=TODAY()+30,"A vencer","Em dia"))))</f>
        <v/>
      </c>
      <c r="R43" s="4" t="n"/>
      <c r="S43" s="5" t="n"/>
    </row>
    <row r="44" ht="34" customHeight="1">
      <c r="A44" s="4" t="n"/>
      <c r="B44" s="5" t="n"/>
      <c r="C44" s="5" t="n"/>
      <c r="D44" s="5" t="n"/>
      <c r="E44" s="5" t="n"/>
      <c r="F44" s="4" t="n"/>
      <c r="G44" s="6" t="n"/>
      <c r="H44" s="6" t="n"/>
      <c r="I44" s="4" t="n"/>
      <c r="J44" s="4" t="n"/>
      <c r="K44" s="7" t="n"/>
      <c r="L44" s="7" t="n"/>
      <c r="M44" s="28" t="n"/>
      <c r="N44" s="11">
        <f>IF(OR(A44="",I44="",J44="",K44="",L44=""),"",IF(J44&gt;=I44,0,MAX(0,L44-(J44*K44))))</f>
        <v/>
      </c>
      <c r="O44" s="7" t="n"/>
      <c r="P44" s="12">
        <f>IF(OR(A44="",H44="",N44=""),"",IF(AND(H44&lt;TODAY(),N44&gt;0),TODAY()-H44,0))</f>
        <v/>
      </c>
      <c r="Q44" s="12">
        <f>IF(OR(A44="",H44="",N44=""),"",IF(N44=0,"Quitada",IF(P44&gt;0,"Em atraso",IF(H44&lt;=TODAY()+30,"A vencer","Em dia"))))</f>
        <v/>
      </c>
      <c r="R44" s="4" t="n"/>
      <c r="S44" s="5" t="n"/>
    </row>
    <row r="45" ht="34" customHeight="1">
      <c r="A45" s="4" t="n"/>
      <c r="B45" s="5" t="n"/>
      <c r="C45" s="5" t="n"/>
      <c r="D45" s="5" t="n"/>
      <c r="E45" s="5" t="n"/>
      <c r="F45" s="4" t="n"/>
      <c r="G45" s="6" t="n"/>
      <c r="H45" s="6" t="n"/>
      <c r="I45" s="4" t="n"/>
      <c r="J45" s="4" t="n"/>
      <c r="K45" s="7" t="n"/>
      <c r="L45" s="7" t="n"/>
      <c r="M45" s="28" t="n"/>
      <c r="N45" s="9">
        <f>IF(OR(A45="",I45="",J45="",K45="",L45=""),"",IF(J45&gt;=I45,0,MAX(0,L45-(J45*K45))))</f>
        <v/>
      </c>
      <c r="O45" s="7" t="n"/>
      <c r="P45" s="10">
        <f>IF(OR(A45="",H45="",N45=""),"",IF(AND(H45&lt;TODAY(),N45&gt;0),TODAY()-H45,0))</f>
        <v/>
      </c>
      <c r="Q45" s="10">
        <f>IF(OR(A45="",H45="",N45=""),"",IF(N45=0,"Quitada",IF(P45&gt;0,"Em atraso",IF(H45&lt;=TODAY()+30,"A vencer","Em dia"))))</f>
        <v/>
      </c>
      <c r="R45" s="4" t="n"/>
      <c r="S45" s="5" t="n"/>
    </row>
    <row r="46" ht="34" customHeight="1">
      <c r="A46" s="4" t="n"/>
      <c r="B46" s="5" t="n"/>
      <c r="C46" s="5" t="n"/>
      <c r="D46" s="5" t="n"/>
      <c r="E46" s="5" t="n"/>
      <c r="F46" s="4" t="n"/>
      <c r="G46" s="6" t="n"/>
      <c r="H46" s="6" t="n"/>
      <c r="I46" s="4" t="n"/>
      <c r="J46" s="4" t="n"/>
      <c r="K46" s="7" t="n"/>
      <c r="L46" s="7" t="n"/>
      <c r="M46" s="28" t="n"/>
      <c r="N46" s="11">
        <f>IF(OR(A46="",I46="",J46="",K46="",L46=""),"",IF(J46&gt;=I46,0,MAX(0,L46-(J46*K46))))</f>
        <v/>
      </c>
      <c r="O46" s="7" t="n"/>
      <c r="P46" s="12">
        <f>IF(OR(A46="",H46="",N46=""),"",IF(AND(H46&lt;TODAY(),N46&gt;0),TODAY()-H46,0))</f>
        <v/>
      </c>
      <c r="Q46" s="12">
        <f>IF(OR(A46="",H46="",N46=""),"",IF(N46=0,"Quitada",IF(P46&gt;0,"Em atraso",IF(H46&lt;=TODAY()+30,"A vencer","Em dia"))))</f>
        <v/>
      </c>
      <c r="R46" s="4" t="n"/>
      <c r="S46" s="5" t="n"/>
    </row>
    <row r="47" ht="34" customHeight="1">
      <c r="A47" s="4" t="n"/>
      <c r="B47" s="5" t="n"/>
      <c r="C47" s="5" t="n"/>
      <c r="D47" s="5" t="n"/>
      <c r="E47" s="5" t="n"/>
      <c r="F47" s="4" t="n"/>
      <c r="G47" s="6" t="n"/>
      <c r="H47" s="6" t="n"/>
      <c r="I47" s="4" t="n"/>
      <c r="J47" s="4" t="n"/>
      <c r="K47" s="7" t="n"/>
      <c r="L47" s="7" t="n"/>
      <c r="M47" s="28" t="n"/>
      <c r="N47" s="9">
        <f>IF(OR(A47="",I47="",J47="",K47="",L47=""),"",IF(J47&gt;=I47,0,MAX(0,L47-(J47*K47))))</f>
        <v/>
      </c>
      <c r="O47" s="7" t="n"/>
      <c r="P47" s="10">
        <f>IF(OR(A47="",H47="",N47=""),"",IF(AND(H47&lt;TODAY(),N47&gt;0),TODAY()-H47,0))</f>
        <v/>
      </c>
      <c r="Q47" s="10">
        <f>IF(OR(A47="",H47="",N47=""),"",IF(N47=0,"Quitada",IF(P47&gt;0,"Em atraso",IF(H47&lt;=TODAY()+30,"A vencer","Em dia"))))</f>
        <v/>
      </c>
      <c r="R47" s="4" t="n"/>
      <c r="S47" s="5" t="n"/>
    </row>
    <row r="48" ht="34" customHeight="1">
      <c r="A48" s="4" t="n"/>
      <c r="B48" s="5" t="n"/>
      <c r="C48" s="5" t="n"/>
      <c r="D48" s="5" t="n"/>
      <c r="E48" s="5" t="n"/>
      <c r="F48" s="4" t="n"/>
      <c r="G48" s="6" t="n"/>
      <c r="H48" s="6" t="n"/>
      <c r="I48" s="4" t="n"/>
      <c r="J48" s="4" t="n"/>
      <c r="K48" s="7" t="n"/>
      <c r="L48" s="7" t="n"/>
      <c r="M48" s="28" t="n"/>
      <c r="N48" s="11">
        <f>IF(OR(A48="",I48="",J48="",K48="",L48=""),"",IF(J48&gt;=I48,0,MAX(0,L48-(J48*K48))))</f>
        <v/>
      </c>
      <c r="O48" s="7" t="n"/>
      <c r="P48" s="12">
        <f>IF(OR(A48="",H48="",N48=""),"",IF(AND(H48&lt;TODAY(),N48&gt;0),TODAY()-H48,0))</f>
        <v/>
      </c>
      <c r="Q48" s="12">
        <f>IF(OR(A48="",H48="",N48=""),"",IF(N48=0,"Quitada",IF(P48&gt;0,"Em atraso",IF(H48&lt;=TODAY()+30,"A vencer","Em dia"))))</f>
        <v/>
      </c>
      <c r="R48" s="4" t="n"/>
      <c r="S48" s="5" t="n"/>
    </row>
    <row r="49" ht="34" customHeight="1">
      <c r="A49" s="4" t="n"/>
      <c r="B49" s="5" t="n"/>
      <c r="C49" s="5" t="n"/>
      <c r="D49" s="5" t="n"/>
      <c r="E49" s="5" t="n"/>
      <c r="F49" s="4" t="n"/>
      <c r="G49" s="6" t="n"/>
      <c r="H49" s="6" t="n"/>
      <c r="I49" s="4" t="n"/>
      <c r="J49" s="4" t="n"/>
      <c r="K49" s="7" t="n"/>
      <c r="L49" s="7" t="n"/>
      <c r="M49" s="28" t="n"/>
      <c r="N49" s="9">
        <f>IF(OR(A49="",I49="",J49="",K49="",L49=""),"",IF(J49&gt;=I49,0,MAX(0,L49-(J49*K49))))</f>
        <v/>
      </c>
      <c r="O49" s="7" t="n"/>
      <c r="P49" s="10">
        <f>IF(OR(A49="",H49="",N49=""),"",IF(AND(H49&lt;TODAY(),N49&gt;0),TODAY()-H49,0))</f>
        <v/>
      </c>
      <c r="Q49" s="10">
        <f>IF(OR(A49="",H49="",N49=""),"",IF(N49=0,"Quitada",IF(P49&gt;0,"Em atraso",IF(H49&lt;=TODAY()+30,"A vencer","Em dia"))))</f>
        <v/>
      </c>
      <c r="R49" s="4" t="n"/>
      <c r="S49" s="5" t="n"/>
    </row>
    <row r="50" ht="34" customHeight="1">
      <c r="A50" s="4" t="n"/>
      <c r="B50" s="5" t="n"/>
      <c r="C50" s="5" t="n"/>
      <c r="D50" s="5" t="n"/>
      <c r="E50" s="5" t="n"/>
      <c r="F50" s="4" t="n"/>
      <c r="G50" s="6" t="n"/>
      <c r="H50" s="6" t="n"/>
      <c r="I50" s="4" t="n"/>
      <c r="J50" s="4" t="n"/>
      <c r="K50" s="7" t="n"/>
      <c r="L50" s="7" t="n"/>
      <c r="M50" s="28" t="n"/>
      <c r="N50" s="11">
        <f>IF(OR(A50="",I50="",J50="",K50="",L50=""),"",IF(J50&gt;=I50,0,MAX(0,L50-(J50*K50))))</f>
        <v/>
      </c>
      <c r="O50" s="7" t="n"/>
      <c r="P50" s="12">
        <f>IF(OR(A50="",H50="",N50=""),"",IF(AND(H50&lt;TODAY(),N50&gt;0),TODAY()-H50,0))</f>
        <v/>
      </c>
      <c r="Q50" s="12">
        <f>IF(OR(A50="",H50="",N50=""),"",IF(N50=0,"Quitada",IF(P50&gt;0,"Em atraso",IF(H50&lt;=TODAY()+30,"A vencer","Em dia"))))</f>
        <v/>
      </c>
      <c r="R50" s="4" t="n"/>
      <c r="S50" s="5" t="n"/>
    </row>
    <row r="51" ht="34" customHeight="1">
      <c r="A51" s="4" t="n"/>
      <c r="B51" s="5" t="n"/>
      <c r="C51" s="5" t="n"/>
      <c r="D51" s="5" t="n"/>
      <c r="E51" s="5" t="n"/>
      <c r="F51" s="4" t="n"/>
      <c r="G51" s="6" t="n"/>
      <c r="H51" s="6" t="n"/>
      <c r="I51" s="4" t="n"/>
      <c r="J51" s="4" t="n"/>
      <c r="K51" s="7" t="n"/>
      <c r="L51" s="7" t="n"/>
      <c r="M51" s="28" t="n"/>
      <c r="N51" s="9">
        <f>IF(OR(A51="",I51="",J51="",K51="",L51=""),"",IF(J51&gt;=I51,0,MAX(0,L51-(J51*K51))))</f>
        <v/>
      </c>
      <c r="O51" s="7" t="n"/>
      <c r="P51" s="10">
        <f>IF(OR(A51="",H51="",N51=""),"",IF(AND(H51&lt;TODAY(),N51&gt;0),TODAY()-H51,0))</f>
        <v/>
      </c>
      <c r="Q51" s="10">
        <f>IF(OR(A51="",H51="",N51=""),"",IF(N51=0,"Quitada",IF(P51&gt;0,"Em atraso",IF(H51&lt;=TODAY()+30,"A vencer","Em dia"))))</f>
        <v/>
      </c>
      <c r="R51" s="4" t="n"/>
      <c r="S51" s="5" t="n"/>
    </row>
    <row r="52" ht="34" customHeight="1">
      <c r="A52" s="4" t="n"/>
      <c r="B52" s="5" t="n"/>
      <c r="C52" s="5" t="n"/>
      <c r="D52" s="5" t="n"/>
      <c r="E52" s="5" t="n"/>
      <c r="F52" s="4" t="n"/>
      <c r="G52" s="6" t="n"/>
      <c r="H52" s="6" t="n"/>
      <c r="I52" s="4" t="n"/>
      <c r="J52" s="4" t="n"/>
      <c r="K52" s="7" t="n"/>
      <c r="L52" s="7" t="n"/>
      <c r="M52" s="28" t="n"/>
      <c r="N52" s="11">
        <f>IF(OR(A52="",I52="",J52="",K52="",L52=""),"",IF(J52&gt;=I52,0,MAX(0,L52-(J52*K52))))</f>
        <v/>
      </c>
      <c r="O52" s="7" t="n"/>
      <c r="P52" s="12">
        <f>IF(OR(A52="",H52="",N52=""),"",IF(AND(H52&lt;TODAY(),N52&gt;0),TODAY()-H52,0))</f>
        <v/>
      </c>
      <c r="Q52" s="12">
        <f>IF(OR(A52="",H52="",N52=""),"",IF(N52=0,"Quitada",IF(P52&gt;0,"Em atraso",IF(H52&lt;=TODAY()+30,"A vencer","Em dia"))))</f>
        <v/>
      </c>
      <c r="R52" s="4" t="n"/>
      <c r="S52" s="5" t="n"/>
    </row>
    <row r="53" ht="34" customHeight="1">
      <c r="A53" s="4" t="n"/>
      <c r="B53" s="5" t="n"/>
      <c r="C53" s="5" t="n"/>
      <c r="D53" s="5" t="n"/>
      <c r="E53" s="5" t="n"/>
      <c r="F53" s="4" t="n"/>
      <c r="G53" s="6" t="n"/>
      <c r="H53" s="6" t="n"/>
      <c r="I53" s="4" t="n"/>
      <c r="J53" s="4" t="n"/>
      <c r="K53" s="7" t="n"/>
      <c r="L53" s="7" t="n"/>
      <c r="M53" s="28" t="n"/>
      <c r="N53" s="9">
        <f>IF(OR(A53="",I53="",J53="",K53="",L53=""),"",IF(J53&gt;=I53,0,MAX(0,L53-(J53*K53))))</f>
        <v/>
      </c>
      <c r="O53" s="7" t="n"/>
      <c r="P53" s="10">
        <f>IF(OR(A53="",H53="",N53=""),"",IF(AND(H53&lt;TODAY(),N53&gt;0),TODAY()-H53,0))</f>
        <v/>
      </c>
      <c r="Q53" s="10">
        <f>IF(OR(A53="",H53="",N53=""),"",IF(N53=0,"Quitada",IF(P53&gt;0,"Em atraso",IF(H53&lt;=TODAY()+30,"A vencer","Em dia"))))</f>
        <v/>
      </c>
      <c r="R53" s="4" t="n"/>
      <c r="S53" s="5" t="n"/>
    </row>
    <row r="54" ht="34" customHeight="1">
      <c r="A54" s="4" t="n"/>
      <c r="B54" s="5" t="n"/>
      <c r="C54" s="5" t="n"/>
      <c r="D54" s="5" t="n"/>
      <c r="E54" s="5" t="n"/>
      <c r="F54" s="4" t="n"/>
      <c r="G54" s="6" t="n"/>
      <c r="H54" s="6" t="n"/>
      <c r="I54" s="4" t="n"/>
      <c r="J54" s="4" t="n"/>
      <c r="K54" s="7" t="n"/>
      <c r="L54" s="7" t="n"/>
      <c r="M54" s="28" t="n"/>
      <c r="N54" s="11">
        <f>IF(OR(A54="",I54="",J54="",K54="",L54=""),"",IF(J54&gt;=I54,0,MAX(0,L54-(J54*K54))))</f>
        <v/>
      </c>
      <c r="O54" s="7" t="n"/>
      <c r="P54" s="12">
        <f>IF(OR(A54="",H54="",N54=""),"",IF(AND(H54&lt;TODAY(),N54&gt;0),TODAY()-H54,0))</f>
        <v/>
      </c>
      <c r="Q54" s="12">
        <f>IF(OR(A54="",H54="",N54=""),"",IF(N54=0,"Quitada",IF(P54&gt;0,"Em atraso",IF(H54&lt;=TODAY()+30,"A vencer","Em dia"))))</f>
        <v/>
      </c>
      <c r="R54" s="4" t="n"/>
      <c r="S54" s="5" t="n"/>
    </row>
    <row r="55" ht="34" customHeight="1">
      <c r="A55" s="4" t="n"/>
      <c r="B55" s="5" t="n"/>
      <c r="C55" s="5" t="n"/>
      <c r="D55" s="5" t="n"/>
      <c r="E55" s="5" t="n"/>
      <c r="F55" s="4" t="n"/>
      <c r="G55" s="6" t="n"/>
      <c r="H55" s="6" t="n"/>
      <c r="I55" s="4" t="n"/>
      <c r="J55" s="4" t="n"/>
      <c r="K55" s="7" t="n"/>
      <c r="L55" s="7" t="n"/>
      <c r="M55" s="28" t="n"/>
      <c r="N55" s="9">
        <f>IF(OR(A55="",I55="",J55="",K55="",L55=""),"",IF(J55&gt;=I55,0,MAX(0,L55-(J55*K55))))</f>
        <v/>
      </c>
      <c r="O55" s="7" t="n"/>
      <c r="P55" s="10">
        <f>IF(OR(A55="",H55="",N55=""),"",IF(AND(H55&lt;TODAY(),N55&gt;0),TODAY()-H55,0))</f>
        <v/>
      </c>
      <c r="Q55" s="10">
        <f>IF(OR(A55="",H55="",N55=""),"",IF(N55=0,"Quitada",IF(P55&gt;0,"Em atraso",IF(H55&lt;=TODAY()+30,"A vencer","Em dia"))))</f>
        <v/>
      </c>
      <c r="R55" s="4" t="n"/>
      <c r="S55" s="5" t="n"/>
    </row>
    <row r="56" ht="34" customHeight="1">
      <c r="A56" s="4" t="n"/>
      <c r="B56" s="5" t="n"/>
      <c r="C56" s="5" t="n"/>
      <c r="D56" s="5" t="n"/>
      <c r="E56" s="5" t="n"/>
      <c r="F56" s="4" t="n"/>
      <c r="G56" s="6" t="n"/>
      <c r="H56" s="6" t="n"/>
      <c r="I56" s="4" t="n"/>
      <c r="J56" s="4" t="n"/>
      <c r="K56" s="7" t="n"/>
      <c r="L56" s="7" t="n"/>
      <c r="M56" s="28" t="n"/>
      <c r="N56" s="11">
        <f>IF(OR(A56="",I56="",J56="",K56="",L56=""),"",IF(J56&gt;=I56,0,MAX(0,L56-(J56*K56))))</f>
        <v/>
      </c>
      <c r="O56" s="7" t="n"/>
      <c r="P56" s="12">
        <f>IF(OR(A56="",H56="",N56=""),"",IF(AND(H56&lt;TODAY(),N56&gt;0),TODAY()-H56,0))</f>
        <v/>
      </c>
      <c r="Q56" s="12">
        <f>IF(OR(A56="",H56="",N56=""),"",IF(N56=0,"Quitada",IF(P56&gt;0,"Em atraso",IF(H56&lt;=TODAY()+30,"A vencer","Em dia"))))</f>
        <v/>
      </c>
      <c r="R56" s="4" t="n"/>
      <c r="S56" s="5" t="n"/>
    </row>
    <row r="57" ht="34" customHeight="1">
      <c r="A57" s="4" t="n"/>
      <c r="B57" s="5" t="n"/>
      <c r="C57" s="5" t="n"/>
      <c r="D57" s="5" t="n"/>
      <c r="E57" s="5" t="n"/>
      <c r="F57" s="4" t="n"/>
      <c r="G57" s="6" t="n"/>
      <c r="H57" s="6" t="n"/>
      <c r="I57" s="4" t="n"/>
      <c r="J57" s="4" t="n"/>
      <c r="K57" s="7" t="n"/>
      <c r="L57" s="7" t="n"/>
      <c r="M57" s="28" t="n"/>
      <c r="N57" s="9">
        <f>IF(OR(A57="",I57="",J57="",K57="",L57=""),"",IF(J57&gt;=I57,0,MAX(0,L57-(J57*K57))))</f>
        <v/>
      </c>
      <c r="O57" s="7" t="n"/>
      <c r="P57" s="10">
        <f>IF(OR(A57="",H57="",N57=""),"",IF(AND(H57&lt;TODAY(),N57&gt;0),TODAY()-H57,0))</f>
        <v/>
      </c>
      <c r="Q57" s="10">
        <f>IF(OR(A57="",H57="",N57=""),"",IF(N57=0,"Quitada",IF(P57&gt;0,"Em atraso",IF(H57&lt;=TODAY()+30,"A vencer","Em dia"))))</f>
        <v/>
      </c>
      <c r="R57" s="4" t="n"/>
      <c r="S57" s="5" t="n"/>
    </row>
    <row r="58" ht="34" customHeight="1">
      <c r="A58" s="4" t="n"/>
      <c r="B58" s="5" t="n"/>
      <c r="C58" s="5" t="n"/>
      <c r="D58" s="5" t="n"/>
      <c r="E58" s="5" t="n"/>
      <c r="F58" s="4" t="n"/>
      <c r="G58" s="6" t="n"/>
      <c r="H58" s="6" t="n"/>
      <c r="I58" s="4" t="n"/>
      <c r="J58" s="4" t="n"/>
      <c r="K58" s="7" t="n"/>
      <c r="L58" s="7" t="n"/>
      <c r="M58" s="28" t="n"/>
      <c r="N58" s="11">
        <f>IF(OR(A58="",I58="",J58="",K58="",L58=""),"",IF(J58&gt;=I58,0,MAX(0,L58-(J58*K58))))</f>
        <v/>
      </c>
      <c r="O58" s="7" t="n"/>
      <c r="P58" s="12">
        <f>IF(OR(A58="",H58="",N58=""),"",IF(AND(H58&lt;TODAY(),N58&gt;0),TODAY()-H58,0))</f>
        <v/>
      </c>
      <c r="Q58" s="12">
        <f>IF(OR(A58="",H58="",N58=""),"",IF(N58=0,"Quitada",IF(P58&gt;0,"Em atraso",IF(H58&lt;=TODAY()+30,"A vencer","Em dia"))))</f>
        <v/>
      </c>
      <c r="R58" s="4" t="n"/>
      <c r="S58" s="5" t="n"/>
    </row>
    <row r="59" ht="34" customHeight="1">
      <c r="A59" s="4" t="n"/>
      <c r="B59" s="5" t="n"/>
      <c r="C59" s="5" t="n"/>
      <c r="D59" s="5" t="n"/>
      <c r="E59" s="5" t="n"/>
      <c r="F59" s="4" t="n"/>
      <c r="G59" s="6" t="n"/>
      <c r="H59" s="6" t="n"/>
      <c r="I59" s="4" t="n"/>
      <c r="J59" s="4" t="n"/>
      <c r="K59" s="7" t="n"/>
      <c r="L59" s="7" t="n"/>
      <c r="M59" s="28" t="n"/>
      <c r="N59" s="9">
        <f>IF(OR(A59="",I59="",J59="",K59="",L59=""),"",IF(J59&gt;=I59,0,MAX(0,L59-(J59*K59))))</f>
        <v/>
      </c>
      <c r="O59" s="7" t="n"/>
      <c r="P59" s="10">
        <f>IF(OR(A59="",H59="",N59=""),"",IF(AND(H59&lt;TODAY(),N59&gt;0),TODAY()-H59,0))</f>
        <v/>
      </c>
      <c r="Q59" s="10">
        <f>IF(OR(A59="",H59="",N59=""),"",IF(N59=0,"Quitada",IF(P59&gt;0,"Em atraso",IF(H59&lt;=TODAY()+30,"A vencer","Em dia"))))</f>
        <v/>
      </c>
      <c r="R59" s="4" t="n"/>
      <c r="S59" s="5" t="n"/>
    </row>
    <row r="60" ht="34" customHeight="1">
      <c r="A60" s="4" t="n"/>
      <c r="B60" s="5" t="n"/>
      <c r="C60" s="5" t="n"/>
      <c r="D60" s="5" t="n"/>
      <c r="E60" s="5" t="n"/>
      <c r="F60" s="4" t="n"/>
      <c r="G60" s="6" t="n"/>
      <c r="H60" s="6" t="n"/>
      <c r="I60" s="4" t="n"/>
      <c r="J60" s="4" t="n"/>
      <c r="K60" s="7" t="n"/>
      <c r="L60" s="7" t="n"/>
      <c r="M60" s="28" t="n"/>
      <c r="N60" s="11">
        <f>IF(OR(A60="",I60="",J60="",K60="",L60=""),"",IF(J60&gt;=I60,0,MAX(0,L60-(J60*K60))))</f>
        <v/>
      </c>
      <c r="O60" s="7" t="n"/>
      <c r="P60" s="12">
        <f>IF(OR(A60="",H60="",N60=""),"",IF(AND(H60&lt;TODAY(),N60&gt;0),TODAY()-H60,0))</f>
        <v/>
      </c>
      <c r="Q60" s="12">
        <f>IF(OR(A60="",H60="",N60=""),"",IF(N60=0,"Quitada",IF(P60&gt;0,"Em atraso",IF(H60&lt;=TODAY()+30,"A vencer","Em dia"))))</f>
        <v/>
      </c>
      <c r="R60" s="4" t="n"/>
      <c r="S60" s="5" t="n"/>
    </row>
    <row r="61" ht="34" customHeight="1">
      <c r="A61" s="4" t="n"/>
      <c r="B61" s="5" t="n"/>
      <c r="C61" s="5" t="n"/>
      <c r="D61" s="5" t="n"/>
      <c r="E61" s="5" t="n"/>
      <c r="F61" s="4" t="n"/>
      <c r="G61" s="6" t="n"/>
      <c r="H61" s="6" t="n"/>
      <c r="I61" s="4" t="n"/>
      <c r="J61" s="4" t="n"/>
      <c r="K61" s="7" t="n"/>
      <c r="L61" s="7" t="n"/>
      <c r="M61" s="28" t="n"/>
      <c r="N61" s="9">
        <f>IF(OR(A61="",I61="",J61="",K61="",L61=""),"",IF(J61&gt;=I61,0,MAX(0,L61-(J61*K61))))</f>
        <v/>
      </c>
      <c r="O61" s="7" t="n"/>
      <c r="P61" s="10">
        <f>IF(OR(A61="",H61="",N61=""),"",IF(AND(H61&lt;TODAY(),N61&gt;0),TODAY()-H61,0))</f>
        <v/>
      </c>
      <c r="Q61" s="10">
        <f>IF(OR(A61="",H61="",N61=""),"",IF(N61=0,"Quitada",IF(P61&gt;0,"Em atraso",IF(H61&lt;=TODAY()+30,"A vencer","Em dia"))))</f>
        <v/>
      </c>
      <c r="R61" s="4" t="n"/>
      <c r="S61" s="5" t="n"/>
    </row>
    <row r="62" ht="34" customHeight="1">
      <c r="A62" s="4" t="n"/>
      <c r="B62" s="5" t="n"/>
      <c r="C62" s="5" t="n"/>
      <c r="D62" s="5" t="n"/>
      <c r="E62" s="5" t="n"/>
      <c r="F62" s="4" t="n"/>
      <c r="G62" s="6" t="n"/>
      <c r="H62" s="6" t="n"/>
      <c r="I62" s="4" t="n"/>
      <c r="J62" s="4" t="n"/>
      <c r="K62" s="7" t="n"/>
      <c r="L62" s="7" t="n"/>
      <c r="M62" s="28" t="n"/>
      <c r="N62" s="11">
        <f>IF(OR(A62="",I62="",J62="",K62="",L62=""),"",IF(J62&gt;=I62,0,MAX(0,L62-(J62*K62))))</f>
        <v/>
      </c>
      <c r="O62" s="7" t="n"/>
      <c r="P62" s="12">
        <f>IF(OR(A62="",H62="",N62=""),"",IF(AND(H62&lt;TODAY(),N62&gt;0),TODAY()-H62,0))</f>
        <v/>
      </c>
      <c r="Q62" s="12">
        <f>IF(OR(A62="",H62="",N62=""),"",IF(N62=0,"Quitada",IF(P62&gt;0,"Em atraso",IF(H62&lt;=TODAY()+30,"A vencer","Em dia"))))</f>
        <v/>
      </c>
      <c r="R62" s="4" t="n"/>
      <c r="S62" s="5" t="n"/>
    </row>
    <row r="63" ht="34" customHeight="1">
      <c r="A63" s="4" t="n"/>
      <c r="B63" s="5" t="n"/>
      <c r="C63" s="5" t="n"/>
      <c r="D63" s="5" t="n"/>
      <c r="E63" s="5" t="n"/>
      <c r="F63" s="4" t="n"/>
      <c r="G63" s="6" t="n"/>
      <c r="H63" s="6" t="n"/>
      <c r="I63" s="4" t="n"/>
      <c r="J63" s="4" t="n"/>
      <c r="K63" s="7" t="n"/>
      <c r="L63" s="7" t="n"/>
      <c r="M63" s="28" t="n"/>
      <c r="N63" s="9">
        <f>IF(OR(A63="",I63="",J63="",K63="",L63=""),"",IF(J63&gt;=I63,0,MAX(0,L63-(J63*K63))))</f>
        <v/>
      </c>
      <c r="O63" s="7" t="n"/>
      <c r="P63" s="10">
        <f>IF(OR(A63="",H63="",N63=""),"",IF(AND(H63&lt;TODAY(),N63&gt;0),TODAY()-H63,0))</f>
        <v/>
      </c>
      <c r="Q63" s="10">
        <f>IF(OR(A63="",H63="",N63=""),"",IF(N63=0,"Quitada",IF(P63&gt;0,"Em atraso",IF(H63&lt;=TODAY()+30,"A vencer","Em dia"))))</f>
        <v/>
      </c>
      <c r="R63" s="4" t="n"/>
      <c r="S63" s="5" t="n"/>
    </row>
    <row r="64" ht="34" customHeight="1">
      <c r="A64" s="4" t="n"/>
      <c r="B64" s="5" t="n"/>
      <c r="C64" s="5" t="n"/>
      <c r="D64" s="5" t="n"/>
      <c r="E64" s="5" t="n"/>
      <c r="F64" s="4" t="n"/>
      <c r="G64" s="6" t="n"/>
      <c r="H64" s="6" t="n"/>
      <c r="I64" s="4" t="n"/>
      <c r="J64" s="4" t="n"/>
      <c r="K64" s="7" t="n"/>
      <c r="L64" s="7" t="n"/>
      <c r="M64" s="28" t="n"/>
      <c r="N64" s="11">
        <f>IF(OR(A64="",I64="",J64="",K64="",L64=""),"",IF(J64&gt;=I64,0,MAX(0,L64-(J64*K64))))</f>
        <v/>
      </c>
      <c r="O64" s="7" t="n"/>
      <c r="P64" s="12">
        <f>IF(OR(A64="",H64="",N64=""),"",IF(AND(H64&lt;TODAY(),N64&gt;0),TODAY()-H64,0))</f>
        <v/>
      </c>
      <c r="Q64" s="12">
        <f>IF(OR(A64="",H64="",N64=""),"",IF(N64=0,"Quitada",IF(P64&gt;0,"Em atraso",IF(H64&lt;=TODAY()+30,"A vencer","Em dia"))))</f>
        <v/>
      </c>
      <c r="R64" s="4" t="n"/>
      <c r="S64" s="5" t="n"/>
    </row>
    <row r="65" ht="34" customHeight="1">
      <c r="A65" s="4" t="n"/>
      <c r="B65" s="5" t="n"/>
      <c r="C65" s="5" t="n"/>
      <c r="D65" s="5" t="n"/>
      <c r="E65" s="5" t="n"/>
      <c r="F65" s="4" t="n"/>
      <c r="G65" s="6" t="n"/>
      <c r="H65" s="6" t="n"/>
      <c r="I65" s="4" t="n"/>
      <c r="J65" s="4" t="n"/>
      <c r="K65" s="7" t="n"/>
      <c r="L65" s="7" t="n"/>
      <c r="M65" s="28" t="n"/>
      <c r="N65" s="9">
        <f>IF(OR(A65="",I65="",J65="",K65="",L65=""),"",IF(J65&gt;=I65,0,MAX(0,L65-(J65*K65))))</f>
        <v/>
      </c>
      <c r="O65" s="7" t="n"/>
      <c r="P65" s="10">
        <f>IF(OR(A65="",H65="",N65=""),"",IF(AND(H65&lt;TODAY(),N65&gt;0),TODAY()-H65,0))</f>
        <v/>
      </c>
      <c r="Q65" s="10">
        <f>IF(OR(A65="",H65="",N65=""),"",IF(N65=0,"Quitada",IF(P65&gt;0,"Em atraso",IF(H65&lt;=TODAY()+30,"A vencer","Em dia"))))</f>
        <v/>
      </c>
      <c r="R65" s="4" t="n"/>
      <c r="S65" s="5" t="n"/>
    </row>
    <row r="66" ht="34" customHeight="1">
      <c r="A66" s="4" t="n"/>
      <c r="B66" s="5" t="n"/>
      <c r="C66" s="5" t="n"/>
      <c r="D66" s="5" t="n"/>
      <c r="E66" s="5" t="n"/>
      <c r="F66" s="4" t="n"/>
      <c r="G66" s="6" t="n"/>
      <c r="H66" s="6" t="n"/>
      <c r="I66" s="4" t="n"/>
      <c r="J66" s="4" t="n"/>
      <c r="K66" s="7" t="n"/>
      <c r="L66" s="7" t="n"/>
      <c r="M66" s="28" t="n"/>
      <c r="N66" s="11">
        <f>IF(OR(A66="",I66="",J66="",K66="",L66=""),"",IF(J66&gt;=I66,0,MAX(0,L66-(J66*K66))))</f>
        <v/>
      </c>
      <c r="O66" s="7" t="n"/>
      <c r="P66" s="12">
        <f>IF(OR(A66="",H66="",N66=""),"",IF(AND(H66&lt;TODAY(),N66&gt;0),TODAY()-H66,0))</f>
        <v/>
      </c>
      <c r="Q66" s="12">
        <f>IF(OR(A66="",H66="",N66=""),"",IF(N66=0,"Quitada",IF(P66&gt;0,"Em atraso",IF(H66&lt;=TODAY()+30,"A vencer","Em dia"))))</f>
        <v/>
      </c>
      <c r="R66" s="4" t="n"/>
      <c r="S66" s="5" t="n"/>
    </row>
    <row r="67" ht="34" customHeight="1">
      <c r="A67" s="4" t="n"/>
      <c r="B67" s="5" t="n"/>
      <c r="C67" s="5" t="n"/>
      <c r="D67" s="5" t="n"/>
      <c r="E67" s="5" t="n"/>
      <c r="F67" s="4" t="n"/>
      <c r="G67" s="6" t="n"/>
      <c r="H67" s="6" t="n"/>
      <c r="I67" s="4" t="n"/>
      <c r="J67" s="4" t="n"/>
      <c r="K67" s="7" t="n"/>
      <c r="L67" s="7" t="n"/>
      <c r="M67" s="28" t="n"/>
      <c r="N67" s="9">
        <f>IF(OR(A67="",I67="",J67="",K67="",L67=""),"",IF(J67&gt;=I67,0,MAX(0,L67-(J67*K67))))</f>
        <v/>
      </c>
      <c r="O67" s="7" t="n"/>
      <c r="P67" s="10">
        <f>IF(OR(A67="",H67="",N67=""),"",IF(AND(H67&lt;TODAY(),N67&gt;0),TODAY()-H67,0))</f>
        <v/>
      </c>
      <c r="Q67" s="10">
        <f>IF(OR(A67="",H67="",N67=""),"",IF(N67=0,"Quitada",IF(P67&gt;0,"Em atraso",IF(H67&lt;=TODAY()+30,"A vencer","Em dia"))))</f>
        <v/>
      </c>
      <c r="R67" s="4" t="n"/>
      <c r="S67" s="5" t="n"/>
    </row>
    <row r="68" ht="34" customHeight="1">
      <c r="A68" s="4" t="n"/>
      <c r="B68" s="5" t="n"/>
      <c r="C68" s="5" t="n"/>
      <c r="D68" s="5" t="n"/>
      <c r="E68" s="5" t="n"/>
      <c r="F68" s="4" t="n"/>
      <c r="G68" s="6" t="n"/>
      <c r="H68" s="6" t="n"/>
      <c r="I68" s="4" t="n"/>
      <c r="J68" s="4" t="n"/>
      <c r="K68" s="7" t="n"/>
      <c r="L68" s="7" t="n"/>
      <c r="M68" s="28" t="n"/>
      <c r="N68" s="11">
        <f>IF(OR(A68="",I68="",J68="",K68="",L68=""),"",IF(J68&gt;=I68,0,MAX(0,L68-(J68*K68))))</f>
        <v/>
      </c>
      <c r="O68" s="7" t="n"/>
      <c r="P68" s="12">
        <f>IF(OR(A68="",H68="",N68=""),"",IF(AND(H68&lt;TODAY(),N68&gt;0),TODAY()-H68,0))</f>
        <v/>
      </c>
      <c r="Q68" s="12">
        <f>IF(OR(A68="",H68="",N68=""),"",IF(N68=0,"Quitada",IF(P68&gt;0,"Em atraso",IF(H68&lt;=TODAY()+30,"A vencer","Em dia"))))</f>
        <v/>
      </c>
      <c r="R68" s="4" t="n"/>
      <c r="S68" s="5" t="n"/>
    </row>
    <row r="69" ht="34" customHeight="1">
      <c r="A69" s="4" t="n"/>
      <c r="B69" s="5" t="n"/>
      <c r="C69" s="5" t="n"/>
      <c r="D69" s="5" t="n"/>
      <c r="E69" s="5" t="n"/>
      <c r="F69" s="4" t="n"/>
      <c r="G69" s="6" t="n"/>
      <c r="H69" s="6" t="n"/>
      <c r="I69" s="4" t="n"/>
      <c r="J69" s="4" t="n"/>
      <c r="K69" s="7" t="n"/>
      <c r="L69" s="7" t="n"/>
      <c r="M69" s="28" t="n"/>
      <c r="N69" s="9">
        <f>IF(OR(A69="",I69="",J69="",K69="",L69=""),"",IF(J69&gt;=I69,0,MAX(0,L69-(J69*K69))))</f>
        <v/>
      </c>
      <c r="O69" s="7" t="n"/>
      <c r="P69" s="10">
        <f>IF(OR(A69="",H69="",N69=""),"",IF(AND(H69&lt;TODAY(),N69&gt;0),TODAY()-H69,0))</f>
        <v/>
      </c>
      <c r="Q69" s="10">
        <f>IF(OR(A69="",H69="",N69=""),"",IF(N69=0,"Quitada",IF(P69&gt;0,"Em atraso",IF(H69&lt;=TODAY()+30,"A vencer","Em dia"))))</f>
        <v/>
      </c>
      <c r="R69" s="4" t="n"/>
      <c r="S69" s="5" t="n"/>
    </row>
    <row r="70" ht="34" customHeight="1">
      <c r="A70" s="4" t="n"/>
      <c r="B70" s="5" t="n"/>
      <c r="C70" s="5" t="n"/>
      <c r="D70" s="5" t="n"/>
      <c r="E70" s="5" t="n"/>
      <c r="F70" s="4" t="n"/>
      <c r="G70" s="6" t="n"/>
      <c r="H70" s="6" t="n"/>
      <c r="I70" s="4" t="n"/>
      <c r="J70" s="4" t="n"/>
      <c r="K70" s="7" t="n"/>
      <c r="L70" s="7" t="n"/>
      <c r="M70" s="28" t="n"/>
      <c r="N70" s="11">
        <f>IF(OR(A70="",I70="",J70="",K70="",L70=""),"",IF(J70&gt;=I70,0,MAX(0,L70-(J70*K70))))</f>
        <v/>
      </c>
      <c r="O70" s="7" t="n"/>
      <c r="P70" s="12">
        <f>IF(OR(A70="",H70="",N70=""),"",IF(AND(H70&lt;TODAY(),N70&gt;0),TODAY()-H70,0))</f>
        <v/>
      </c>
      <c r="Q70" s="12">
        <f>IF(OR(A70="",H70="",N70=""),"",IF(N70=0,"Quitada",IF(P70&gt;0,"Em atraso",IF(H70&lt;=TODAY()+30,"A vencer","Em dia"))))</f>
        <v/>
      </c>
      <c r="R70" s="4" t="n"/>
      <c r="S70" s="5" t="n"/>
    </row>
    <row r="71" ht="34" customHeight="1">
      <c r="A71" s="4" t="n"/>
      <c r="B71" s="5" t="n"/>
      <c r="C71" s="5" t="n"/>
      <c r="D71" s="5" t="n"/>
      <c r="E71" s="5" t="n"/>
      <c r="F71" s="4" t="n"/>
      <c r="G71" s="6" t="n"/>
      <c r="H71" s="6" t="n"/>
      <c r="I71" s="4" t="n"/>
      <c r="J71" s="4" t="n"/>
      <c r="K71" s="7" t="n"/>
      <c r="L71" s="7" t="n"/>
      <c r="M71" s="28" t="n"/>
      <c r="N71" s="9">
        <f>IF(OR(A71="",I71="",J71="",K71="",L71=""),"",IF(J71&gt;=I71,0,MAX(0,L71-(J71*K71))))</f>
        <v/>
      </c>
      <c r="O71" s="7" t="n"/>
      <c r="P71" s="10">
        <f>IF(OR(A71="",H71="",N71=""),"",IF(AND(H71&lt;TODAY(),N71&gt;0),TODAY()-H71,0))</f>
        <v/>
      </c>
      <c r="Q71" s="10">
        <f>IF(OR(A71="",H71="",N71=""),"",IF(N71=0,"Quitada",IF(P71&gt;0,"Em atraso",IF(H71&lt;=TODAY()+30,"A vencer","Em dia"))))</f>
        <v/>
      </c>
      <c r="R71" s="4" t="n"/>
      <c r="S71" s="5" t="n"/>
    </row>
    <row r="72" ht="34" customHeight="1">
      <c r="A72" s="4" t="n"/>
      <c r="B72" s="5" t="n"/>
      <c r="C72" s="5" t="n"/>
      <c r="D72" s="5" t="n"/>
      <c r="E72" s="5" t="n"/>
      <c r="F72" s="4" t="n"/>
      <c r="G72" s="6" t="n"/>
      <c r="H72" s="6" t="n"/>
      <c r="I72" s="4" t="n"/>
      <c r="J72" s="4" t="n"/>
      <c r="K72" s="7" t="n"/>
      <c r="L72" s="7" t="n"/>
      <c r="M72" s="28" t="n"/>
      <c r="N72" s="11">
        <f>IF(OR(A72="",I72="",J72="",K72="",L72=""),"",IF(J72&gt;=I72,0,MAX(0,L72-(J72*K72))))</f>
        <v/>
      </c>
      <c r="O72" s="7" t="n"/>
      <c r="P72" s="12">
        <f>IF(OR(A72="",H72="",N72=""),"",IF(AND(H72&lt;TODAY(),N72&gt;0),TODAY()-H72,0))</f>
        <v/>
      </c>
      <c r="Q72" s="12">
        <f>IF(OR(A72="",H72="",N72=""),"",IF(N72=0,"Quitada",IF(P72&gt;0,"Em atraso",IF(H72&lt;=TODAY()+30,"A vencer","Em dia"))))</f>
        <v/>
      </c>
      <c r="R72" s="4" t="n"/>
      <c r="S72" s="5" t="n"/>
    </row>
    <row r="73" ht="34" customHeight="1">
      <c r="A73" s="4" t="n"/>
      <c r="B73" s="5" t="n"/>
      <c r="C73" s="5" t="n"/>
      <c r="D73" s="5" t="n"/>
      <c r="E73" s="5" t="n"/>
      <c r="F73" s="4" t="n"/>
      <c r="G73" s="6" t="n"/>
      <c r="H73" s="6" t="n"/>
      <c r="I73" s="4" t="n"/>
      <c r="J73" s="4" t="n"/>
      <c r="K73" s="7" t="n"/>
      <c r="L73" s="7" t="n"/>
      <c r="M73" s="28" t="n"/>
      <c r="N73" s="9">
        <f>IF(OR(A73="",I73="",J73="",K73="",L73=""),"",IF(J73&gt;=I73,0,MAX(0,L73-(J73*K73))))</f>
        <v/>
      </c>
      <c r="O73" s="7" t="n"/>
      <c r="P73" s="10">
        <f>IF(OR(A73="",H73="",N73=""),"",IF(AND(H73&lt;TODAY(),N73&gt;0),TODAY()-H73,0))</f>
        <v/>
      </c>
      <c r="Q73" s="10">
        <f>IF(OR(A73="",H73="",N73=""),"",IF(N73=0,"Quitada",IF(P73&gt;0,"Em atraso",IF(H73&lt;=TODAY()+30,"A vencer","Em dia"))))</f>
        <v/>
      </c>
      <c r="R73" s="4" t="n"/>
      <c r="S73" s="5" t="n"/>
    </row>
    <row r="74" ht="34" customHeight="1">
      <c r="A74" s="4" t="n"/>
      <c r="B74" s="5" t="n"/>
      <c r="C74" s="5" t="n"/>
      <c r="D74" s="5" t="n"/>
      <c r="E74" s="5" t="n"/>
      <c r="F74" s="4" t="n"/>
      <c r="G74" s="6" t="n"/>
      <c r="H74" s="6" t="n"/>
      <c r="I74" s="4" t="n"/>
      <c r="J74" s="4" t="n"/>
      <c r="K74" s="7" t="n"/>
      <c r="L74" s="7" t="n"/>
      <c r="M74" s="28" t="n"/>
      <c r="N74" s="11">
        <f>IF(OR(A74="",I74="",J74="",K74="",L74=""),"",IF(J74&gt;=I74,0,MAX(0,L74-(J74*K74))))</f>
        <v/>
      </c>
      <c r="O74" s="7" t="n"/>
      <c r="P74" s="12">
        <f>IF(OR(A74="",H74="",N74=""),"",IF(AND(H74&lt;TODAY(),N74&gt;0),TODAY()-H74,0))</f>
        <v/>
      </c>
      <c r="Q74" s="12">
        <f>IF(OR(A74="",H74="",N74=""),"",IF(N74=0,"Quitada",IF(P74&gt;0,"Em atraso",IF(H74&lt;=TODAY()+30,"A vencer","Em dia"))))</f>
        <v/>
      </c>
      <c r="R74" s="4" t="n"/>
      <c r="S74" s="5" t="n"/>
    </row>
    <row r="75" ht="34" customHeight="1">
      <c r="A75" s="4" t="n"/>
      <c r="B75" s="5" t="n"/>
      <c r="C75" s="5" t="n"/>
      <c r="D75" s="5" t="n"/>
      <c r="E75" s="5" t="n"/>
      <c r="F75" s="4" t="n"/>
      <c r="G75" s="6" t="n"/>
      <c r="H75" s="6" t="n"/>
      <c r="I75" s="4" t="n"/>
      <c r="J75" s="4" t="n"/>
      <c r="K75" s="7" t="n"/>
      <c r="L75" s="7" t="n"/>
      <c r="M75" s="28" t="n"/>
      <c r="N75" s="9">
        <f>IF(OR(A75="",I75="",J75="",K75="",L75=""),"",IF(J75&gt;=I75,0,MAX(0,L75-(J75*K75))))</f>
        <v/>
      </c>
      <c r="O75" s="7" t="n"/>
      <c r="P75" s="10">
        <f>IF(OR(A75="",H75="",N75=""),"",IF(AND(H75&lt;TODAY(),N75&gt;0),TODAY()-H75,0))</f>
        <v/>
      </c>
      <c r="Q75" s="10">
        <f>IF(OR(A75="",H75="",N75=""),"",IF(N75=0,"Quitada",IF(P75&gt;0,"Em atraso",IF(H75&lt;=TODAY()+30,"A vencer","Em dia"))))</f>
        <v/>
      </c>
      <c r="R75" s="4" t="n"/>
      <c r="S75" s="5" t="n"/>
    </row>
    <row r="76" ht="34" customHeight="1">
      <c r="A76" s="4" t="n"/>
      <c r="B76" s="5" t="n"/>
      <c r="C76" s="5" t="n"/>
      <c r="D76" s="5" t="n"/>
      <c r="E76" s="5" t="n"/>
      <c r="F76" s="4" t="n"/>
      <c r="G76" s="6" t="n"/>
      <c r="H76" s="6" t="n"/>
      <c r="I76" s="4" t="n"/>
      <c r="J76" s="4" t="n"/>
      <c r="K76" s="7" t="n"/>
      <c r="L76" s="7" t="n"/>
      <c r="M76" s="28" t="n"/>
      <c r="N76" s="11">
        <f>IF(OR(A76="",I76="",J76="",K76="",L76=""),"",IF(J76&gt;=I76,0,MAX(0,L76-(J76*K76))))</f>
        <v/>
      </c>
      <c r="O76" s="7" t="n"/>
      <c r="P76" s="12">
        <f>IF(OR(A76="",H76="",N76=""),"",IF(AND(H76&lt;TODAY(),N76&gt;0),TODAY()-H76,0))</f>
        <v/>
      </c>
      <c r="Q76" s="12">
        <f>IF(OR(A76="",H76="",N76=""),"",IF(N76=0,"Quitada",IF(P76&gt;0,"Em atraso",IF(H76&lt;=TODAY()+30,"A vencer","Em dia"))))</f>
        <v/>
      </c>
      <c r="R76" s="4" t="n"/>
      <c r="S76" s="5" t="n"/>
    </row>
    <row r="77" ht="34" customHeight="1">
      <c r="A77" s="4" t="n"/>
      <c r="B77" s="5" t="n"/>
      <c r="C77" s="5" t="n"/>
      <c r="D77" s="5" t="n"/>
      <c r="E77" s="5" t="n"/>
      <c r="F77" s="4" t="n"/>
      <c r="G77" s="6" t="n"/>
      <c r="H77" s="6" t="n"/>
      <c r="I77" s="4" t="n"/>
      <c r="J77" s="4" t="n"/>
      <c r="K77" s="7" t="n"/>
      <c r="L77" s="7" t="n"/>
      <c r="M77" s="28" t="n"/>
      <c r="N77" s="9">
        <f>IF(OR(A77="",I77="",J77="",K77="",L77=""),"",IF(J77&gt;=I77,0,MAX(0,L77-(J77*K77))))</f>
        <v/>
      </c>
      <c r="O77" s="7" t="n"/>
      <c r="P77" s="10">
        <f>IF(OR(A77="",H77="",N77=""),"",IF(AND(H77&lt;TODAY(),N77&gt;0),TODAY()-H77,0))</f>
        <v/>
      </c>
      <c r="Q77" s="10">
        <f>IF(OR(A77="",H77="",N77=""),"",IF(N77=0,"Quitada",IF(P77&gt;0,"Em atraso",IF(H77&lt;=TODAY()+30,"A vencer","Em dia"))))</f>
        <v/>
      </c>
      <c r="R77" s="4" t="n"/>
      <c r="S77" s="5" t="n"/>
    </row>
    <row r="78" ht="34" customHeight="1">
      <c r="A78" s="4" t="n"/>
      <c r="B78" s="5" t="n"/>
      <c r="C78" s="5" t="n"/>
      <c r="D78" s="5" t="n"/>
      <c r="E78" s="5" t="n"/>
      <c r="F78" s="4" t="n"/>
      <c r="G78" s="6" t="n"/>
      <c r="H78" s="6" t="n"/>
      <c r="I78" s="4" t="n"/>
      <c r="J78" s="4" t="n"/>
      <c r="K78" s="7" t="n"/>
      <c r="L78" s="7" t="n"/>
      <c r="M78" s="28" t="n"/>
      <c r="N78" s="11">
        <f>IF(OR(A78="",I78="",J78="",K78="",L78=""),"",IF(J78&gt;=I78,0,MAX(0,L78-(J78*K78))))</f>
        <v/>
      </c>
      <c r="O78" s="7" t="n"/>
      <c r="P78" s="12">
        <f>IF(OR(A78="",H78="",N78=""),"",IF(AND(H78&lt;TODAY(),N78&gt;0),TODAY()-H78,0))</f>
        <v/>
      </c>
      <c r="Q78" s="12">
        <f>IF(OR(A78="",H78="",N78=""),"",IF(N78=0,"Quitada",IF(P78&gt;0,"Em atraso",IF(H78&lt;=TODAY()+30,"A vencer","Em dia"))))</f>
        <v/>
      </c>
      <c r="R78" s="4" t="n"/>
      <c r="S78" s="5" t="n"/>
    </row>
    <row r="79" ht="34" customHeight="1">
      <c r="A79" s="4" t="n"/>
      <c r="B79" s="5" t="n"/>
      <c r="C79" s="5" t="n"/>
      <c r="D79" s="5" t="n"/>
      <c r="E79" s="5" t="n"/>
      <c r="F79" s="4" t="n"/>
      <c r="G79" s="6" t="n"/>
      <c r="H79" s="6" t="n"/>
      <c r="I79" s="4" t="n"/>
      <c r="J79" s="4" t="n"/>
      <c r="K79" s="7" t="n"/>
      <c r="L79" s="7" t="n"/>
      <c r="M79" s="28" t="n"/>
      <c r="N79" s="9">
        <f>IF(OR(A79="",I79="",J79="",K79="",L79=""),"",IF(J79&gt;=I79,0,MAX(0,L79-(J79*K79))))</f>
        <v/>
      </c>
      <c r="O79" s="7" t="n"/>
      <c r="P79" s="10">
        <f>IF(OR(A79="",H79="",N79=""),"",IF(AND(H79&lt;TODAY(),N79&gt;0),TODAY()-H79,0))</f>
        <v/>
      </c>
      <c r="Q79" s="10">
        <f>IF(OR(A79="",H79="",N79=""),"",IF(N79=0,"Quitada",IF(P79&gt;0,"Em atraso",IF(H79&lt;=TODAY()+30,"A vencer","Em dia"))))</f>
        <v/>
      </c>
      <c r="R79" s="4" t="n"/>
      <c r="S79" s="5" t="n"/>
    </row>
    <row r="80" ht="34" customHeight="1">
      <c r="A80" s="4" t="n"/>
      <c r="B80" s="5" t="n"/>
      <c r="C80" s="5" t="n"/>
      <c r="D80" s="5" t="n"/>
      <c r="E80" s="5" t="n"/>
      <c r="F80" s="4" t="n"/>
      <c r="G80" s="6" t="n"/>
      <c r="H80" s="6" t="n"/>
      <c r="I80" s="4" t="n"/>
      <c r="J80" s="4" t="n"/>
      <c r="K80" s="7" t="n"/>
      <c r="L80" s="7" t="n"/>
      <c r="M80" s="28" t="n"/>
      <c r="N80" s="11">
        <f>IF(OR(A80="",I80="",J80="",K80="",L80=""),"",IF(J80&gt;=I80,0,MAX(0,L80-(J80*K80))))</f>
        <v/>
      </c>
      <c r="O80" s="7" t="n"/>
      <c r="P80" s="12">
        <f>IF(OR(A80="",H80="",N80=""),"",IF(AND(H80&lt;TODAY(),N80&gt;0),TODAY()-H80,0))</f>
        <v/>
      </c>
      <c r="Q80" s="12">
        <f>IF(OR(A80="",H80="",N80=""),"",IF(N80=0,"Quitada",IF(P80&gt;0,"Em atraso",IF(H80&lt;=TODAY()+30,"A vencer","Em dia"))))</f>
        <v/>
      </c>
      <c r="R80" s="4" t="n"/>
      <c r="S80" s="5" t="n"/>
    </row>
    <row r="81" ht="34" customHeight="1">
      <c r="A81" s="4" t="n"/>
      <c r="B81" s="5" t="n"/>
      <c r="C81" s="5" t="n"/>
      <c r="D81" s="5" t="n"/>
      <c r="E81" s="5" t="n"/>
      <c r="F81" s="4" t="n"/>
      <c r="G81" s="6" t="n"/>
      <c r="H81" s="6" t="n"/>
      <c r="I81" s="4" t="n"/>
      <c r="J81" s="4" t="n"/>
      <c r="K81" s="7" t="n"/>
      <c r="L81" s="7" t="n"/>
      <c r="M81" s="28" t="n"/>
      <c r="N81" s="9">
        <f>IF(OR(A81="",I81="",J81="",K81="",L81=""),"",IF(J81&gt;=I81,0,MAX(0,L81-(J81*K81))))</f>
        <v/>
      </c>
      <c r="O81" s="7" t="n"/>
      <c r="P81" s="10">
        <f>IF(OR(A81="",H81="",N81=""),"",IF(AND(H81&lt;TODAY(),N81&gt;0),TODAY()-H81,0))</f>
        <v/>
      </c>
      <c r="Q81" s="10">
        <f>IF(OR(A81="",H81="",N81=""),"",IF(N81=0,"Quitada",IF(P81&gt;0,"Em atraso",IF(H81&lt;=TODAY()+30,"A vencer","Em dia"))))</f>
        <v/>
      </c>
      <c r="R81" s="4" t="n"/>
      <c r="S81" s="5" t="n"/>
    </row>
    <row r="82" ht="34" customHeight="1">
      <c r="A82" s="4" t="n"/>
      <c r="B82" s="5" t="n"/>
      <c r="C82" s="5" t="n"/>
      <c r="D82" s="5" t="n"/>
      <c r="E82" s="5" t="n"/>
      <c r="F82" s="4" t="n"/>
      <c r="G82" s="6" t="n"/>
      <c r="H82" s="6" t="n"/>
      <c r="I82" s="4" t="n"/>
      <c r="J82" s="4" t="n"/>
      <c r="K82" s="7" t="n"/>
      <c r="L82" s="7" t="n"/>
      <c r="M82" s="28" t="n"/>
      <c r="N82" s="11">
        <f>IF(OR(A82="",I82="",J82="",K82="",L82=""),"",IF(J82&gt;=I82,0,MAX(0,L82-(J82*K82))))</f>
        <v/>
      </c>
      <c r="O82" s="7" t="n"/>
      <c r="P82" s="12">
        <f>IF(OR(A82="",H82="",N82=""),"",IF(AND(H82&lt;TODAY(),N82&gt;0),TODAY()-H82,0))</f>
        <v/>
      </c>
      <c r="Q82" s="12">
        <f>IF(OR(A82="",H82="",N82=""),"",IF(N82=0,"Quitada",IF(P82&gt;0,"Em atraso",IF(H82&lt;=TODAY()+30,"A vencer","Em dia"))))</f>
        <v/>
      </c>
      <c r="R82" s="4" t="n"/>
      <c r="S82" s="5" t="n"/>
    </row>
    <row r="83" ht="34" customHeight="1">
      <c r="A83" s="4" t="n"/>
      <c r="B83" s="5" t="n"/>
      <c r="C83" s="5" t="n"/>
      <c r="D83" s="5" t="n"/>
      <c r="E83" s="5" t="n"/>
      <c r="F83" s="4" t="n"/>
      <c r="G83" s="6" t="n"/>
      <c r="H83" s="6" t="n"/>
      <c r="I83" s="4" t="n"/>
      <c r="J83" s="4" t="n"/>
      <c r="K83" s="7" t="n"/>
      <c r="L83" s="7" t="n"/>
      <c r="M83" s="28" t="n"/>
      <c r="N83" s="9">
        <f>IF(OR(A83="",I83="",J83="",K83="",L83=""),"",IF(J83&gt;=I83,0,MAX(0,L83-(J83*K83))))</f>
        <v/>
      </c>
      <c r="O83" s="7" t="n"/>
      <c r="P83" s="10">
        <f>IF(OR(A83="",H83="",N83=""),"",IF(AND(H83&lt;TODAY(),N83&gt;0),TODAY()-H83,0))</f>
        <v/>
      </c>
      <c r="Q83" s="10">
        <f>IF(OR(A83="",H83="",N83=""),"",IF(N83=0,"Quitada",IF(P83&gt;0,"Em atraso",IF(H83&lt;=TODAY()+30,"A vencer","Em dia"))))</f>
        <v/>
      </c>
      <c r="R83" s="4" t="n"/>
      <c r="S83" s="5" t="n"/>
    </row>
    <row r="84" ht="34" customHeight="1">
      <c r="A84" s="4" t="n"/>
      <c r="B84" s="5" t="n"/>
      <c r="C84" s="5" t="n"/>
      <c r="D84" s="5" t="n"/>
      <c r="E84" s="5" t="n"/>
      <c r="F84" s="4" t="n"/>
      <c r="G84" s="6" t="n"/>
      <c r="H84" s="6" t="n"/>
      <c r="I84" s="4" t="n"/>
      <c r="J84" s="4" t="n"/>
      <c r="K84" s="7" t="n"/>
      <c r="L84" s="7" t="n"/>
      <c r="M84" s="28" t="n"/>
      <c r="N84" s="11">
        <f>IF(OR(A84="",I84="",J84="",K84="",L84=""),"",IF(J84&gt;=I84,0,MAX(0,L84-(J84*K84))))</f>
        <v/>
      </c>
      <c r="O84" s="7" t="n"/>
      <c r="P84" s="12">
        <f>IF(OR(A84="",H84="",N84=""),"",IF(AND(H84&lt;TODAY(),N84&gt;0),TODAY()-H84,0))</f>
        <v/>
      </c>
      <c r="Q84" s="12">
        <f>IF(OR(A84="",H84="",N84=""),"",IF(N84=0,"Quitada",IF(P84&gt;0,"Em atraso",IF(H84&lt;=TODAY()+30,"A vencer","Em dia"))))</f>
        <v/>
      </c>
      <c r="R84" s="4" t="n"/>
      <c r="S84" s="5" t="n"/>
    </row>
    <row r="85" ht="34" customHeight="1">
      <c r="A85" s="4" t="n"/>
      <c r="B85" s="5" t="n"/>
      <c r="C85" s="5" t="n"/>
      <c r="D85" s="5" t="n"/>
      <c r="E85" s="5" t="n"/>
      <c r="F85" s="4" t="n"/>
      <c r="G85" s="6" t="n"/>
      <c r="H85" s="6" t="n"/>
      <c r="I85" s="4" t="n"/>
      <c r="J85" s="4" t="n"/>
      <c r="K85" s="7" t="n"/>
      <c r="L85" s="7" t="n"/>
      <c r="M85" s="28" t="n"/>
      <c r="N85" s="9">
        <f>IF(OR(A85="",I85="",J85="",K85="",L85=""),"",IF(J85&gt;=I85,0,MAX(0,L85-(J85*K85))))</f>
        <v/>
      </c>
      <c r="O85" s="7" t="n"/>
      <c r="P85" s="10">
        <f>IF(OR(A85="",H85="",N85=""),"",IF(AND(H85&lt;TODAY(),N85&gt;0),TODAY()-H85,0))</f>
        <v/>
      </c>
      <c r="Q85" s="10">
        <f>IF(OR(A85="",H85="",N85=""),"",IF(N85=0,"Quitada",IF(P85&gt;0,"Em atraso",IF(H85&lt;=TODAY()+30,"A vencer","Em dia"))))</f>
        <v/>
      </c>
      <c r="R85" s="4" t="n"/>
      <c r="S85" s="5" t="n"/>
    </row>
    <row r="86" ht="34" customHeight="1">
      <c r="A86" s="4" t="n"/>
      <c r="B86" s="5" t="n"/>
      <c r="C86" s="5" t="n"/>
      <c r="D86" s="5" t="n"/>
      <c r="E86" s="5" t="n"/>
      <c r="F86" s="4" t="n"/>
      <c r="G86" s="6" t="n"/>
      <c r="H86" s="6" t="n"/>
      <c r="I86" s="4" t="n"/>
      <c r="J86" s="4" t="n"/>
      <c r="K86" s="7" t="n"/>
      <c r="L86" s="7" t="n"/>
      <c r="M86" s="28" t="n"/>
      <c r="N86" s="11">
        <f>IF(OR(A86="",I86="",J86="",K86="",L86=""),"",IF(J86&gt;=I86,0,MAX(0,L86-(J86*K86))))</f>
        <v/>
      </c>
      <c r="O86" s="7" t="n"/>
      <c r="P86" s="12">
        <f>IF(OR(A86="",H86="",N86=""),"",IF(AND(H86&lt;TODAY(),N86&gt;0),TODAY()-H86,0))</f>
        <v/>
      </c>
      <c r="Q86" s="12">
        <f>IF(OR(A86="",H86="",N86=""),"",IF(N86=0,"Quitada",IF(P86&gt;0,"Em atraso",IF(H86&lt;=TODAY()+30,"A vencer","Em dia"))))</f>
        <v/>
      </c>
      <c r="R86" s="4" t="n"/>
      <c r="S86" s="5" t="n"/>
    </row>
    <row r="87" ht="34" customHeight="1">
      <c r="A87" s="4" t="n"/>
      <c r="B87" s="5" t="n"/>
      <c r="C87" s="5" t="n"/>
      <c r="D87" s="5" t="n"/>
      <c r="E87" s="5" t="n"/>
      <c r="F87" s="4" t="n"/>
      <c r="G87" s="6" t="n"/>
      <c r="H87" s="6" t="n"/>
      <c r="I87" s="4" t="n"/>
      <c r="J87" s="4" t="n"/>
      <c r="K87" s="7" t="n"/>
      <c r="L87" s="7" t="n"/>
      <c r="M87" s="28" t="n"/>
      <c r="N87" s="9">
        <f>IF(OR(A87="",I87="",J87="",K87="",L87=""),"",IF(J87&gt;=I87,0,MAX(0,L87-(J87*K87))))</f>
        <v/>
      </c>
      <c r="O87" s="7" t="n"/>
      <c r="P87" s="10">
        <f>IF(OR(A87="",H87="",N87=""),"",IF(AND(H87&lt;TODAY(),N87&gt;0),TODAY()-H87,0))</f>
        <v/>
      </c>
      <c r="Q87" s="10">
        <f>IF(OR(A87="",H87="",N87=""),"",IF(N87=0,"Quitada",IF(P87&gt;0,"Em atraso",IF(H87&lt;=TODAY()+30,"A vencer","Em dia"))))</f>
        <v/>
      </c>
      <c r="R87" s="4" t="n"/>
      <c r="S87" s="5" t="n"/>
    </row>
    <row r="88" ht="34" customHeight="1">
      <c r="A88" s="4" t="n"/>
      <c r="B88" s="5" t="n"/>
      <c r="C88" s="5" t="n"/>
      <c r="D88" s="5" t="n"/>
      <c r="E88" s="5" t="n"/>
      <c r="F88" s="4" t="n"/>
      <c r="G88" s="6" t="n"/>
      <c r="H88" s="6" t="n"/>
      <c r="I88" s="4" t="n"/>
      <c r="J88" s="4" t="n"/>
      <c r="K88" s="7" t="n"/>
      <c r="L88" s="7" t="n"/>
      <c r="M88" s="28" t="n"/>
      <c r="N88" s="11">
        <f>IF(OR(A88="",I88="",J88="",K88="",L88=""),"",IF(J88&gt;=I88,0,MAX(0,L88-(J88*K88))))</f>
        <v/>
      </c>
      <c r="O88" s="7" t="n"/>
      <c r="P88" s="12">
        <f>IF(OR(A88="",H88="",N88=""),"",IF(AND(H88&lt;TODAY(),N88&gt;0),TODAY()-H88,0))</f>
        <v/>
      </c>
      <c r="Q88" s="12">
        <f>IF(OR(A88="",H88="",N88=""),"",IF(N88=0,"Quitada",IF(P88&gt;0,"Em atraso",IF(H88&lt;=TODAY()+30,"A vencer","Em dia"))))</f>
        <v/>
      </c>
      <c r="R88" s="4" t="n"/>
      <c r="S88" s="5" t="n"/>
    </row>
    <row r="89" ht="34" customHeight="1">
      <c r="A89" s="4" t="n"/>
      <c r="B89" s="5" t="n"/>
      <c r="C89" s="5" t="n"/>
      <c r="D89" s="5" t="n"/>
      <c r="E89" s="5" t="n"/>
      <c r="F89" s="4" t="n"/>
      <c r="G89" s="6" t="n"/>
      <c r="H89" s="6" t="n"/>
      <c r="I89" s="4" t="n"/>
      <c r="J89" s="4" t="n"/>
      <c r="K89" s="7" t="n"/>
      <c r="L89" s="7" t="n"/>
      <c r="M89" s="28" t="n"/>
      <c r="N89" s="9">
        <f>IF(OR(A89="",I89="",J89="",K89="",L89=""),"",IF(J89&gt;=I89,0,MAX(0,L89-(J89*K89))))</f>
        <v/>
      </c>
      <c r="O89" s="7" t="n"/>
      <c r="P89" s="10">
        <f>IF(OR(A89="",H89="",N89=""),"",IF(AND(H89&lt;TODAY(),N89&gt;0),TODAY()-H89,0))</f>
        <v/>
      </c>
      <c r="Q89" s="10">
        <f>IF(OR(A89="",H89="",N89=""),"",IF(N89=0,"Quitada",IF(P89&gt;0,"Em atraso",IF(H89&lt;=TODAY()+30,"A vencer","Em dia"))))</f>
        <v/>
      </c>
      <c r="R89" s="4" t="n"/>
      <c r="S89" s="5" t="n"/>
    </row>
    <row r="90" ht="34" customHeight="1">
      <c r="A90" s="4" t="n"/>
      <c r="B90" s="5" t="n"/>
      <c r="C90" s="5" t="n"/>
      <c r="D90" s="5" t="n"/>
      <c r="E90" s="5" t="n"/>
      <c r="F90" s="4" t="n"/>
      <c r="G90" s="6" t="n"/>
      <c r="H90" s="6" t="n"/>
      <c r="I90" s="4" t="n"/>
      <c r="J90" s="4" t="n"/>
      <c r="K90" s="7" t="n"/>
      <c r="L90" s="7" t="n"/>
      <c r="M90" s="28" t="n"/>
      <c r="N90" s="11">
        <f>IF(OR(A90="",I90="",J90="",K90="",L90=""),"",IF(J90&gt;=I90,0,MAX(0,L90-(J90*K90))))</f>
        <v/>
      </c>
      <c r="O90" s="7" t="n"/>
      <c r="P90" s="12">
        <f>IF(OR(A90="",H90="",N90=""),"",IF(AND(H90&lt;TODAY(),N90&gt;0),TODAY()-H90,0))</f>
        <v/>
      </c>
      <c r="Q90" s="12">
        <f>IF(OR(A90="",H90="",N90=""),"",IF(N90=0,"Quitada",IF(P90&gt;0,"Em atraso",IF(H90&lt;=TODAY()+30,"A vencer","Em dia"))))</f>
        <v/>
      </c>
      <c r="R90" s="4" t="n"/>
      <c r="S90" s="5" t="n"/>
    </row>
    <row r="91" ht="34" customHeight="1">
      <c r="A91" s="4" t="n"/>
      <c r="B91" s="5" t="n"/>
      <c r="C91" s="5" t="n"/>
      <c r="D91" s="5" t="n"/>
      <c r="E91" s="5" t="n"/>
      <c r="F91" s="4" t="n"/>
      <c r="G91" s="6" t="n"/>
      <c r="H91" s="6" t="n"/>
      <c r="I91" s="4" t="n"/>
      <c r="J91" s="4" t="n"/>
      <c r="K91" s="7" t="n"/>
      <c r="L91" s="7" t="n"/>
      <c r="M91" s="28" t="n"/>
      <c r="N91" s="9">
        <f>IF(OR(A91="",I91="",J91="",K91="",L91=""),"",IF(J91&gt;=I91,0,MAX(0,L91-(J91*K91))))</f>
        <v/>
      </c>
      <c r="O91" s="7" t="n"/>
      <c r="P91" s="10">
        <f>IF(OR(A91="",H91="",N91=""),"",IF(AND(H91&lt;TODAY(),N91&gt;0),TODAY()-H91,0))</f>
        <v/>
      </c>
      <c r="Q91" s="10">
        <f>IF(OR(A91="",H91="",N91=""),"",IF(N91=0,"Quitada",IF(P91&gt;0,"Em atraso",IF(H91&lt;=TODAY()+30,"A vencer","Em dia"))))</f>
        <v/>
      </c>
      <c r="R91" s="4" t="n"/>
      <c r="S91" s="5" t="n"/>
    </row>
    <row r="92" ht="34" customHeight="1">
      <c r="A92" s="4" t="n"/>
      <c r="B92" s="5" t="n"/>
      <c r="C92" s="5" t="n"/>
      <c r="D92" s="5" t="n"/>
      <c r="E92" s="5" t="n"/>
      <c r="F92" s="4" t="n"/>
      <c r="G92" s="6" t="n"/>
      <c r="H92" s="6" t="n"/>
      <c r="I92" s="4" t="n"/>
      <c r="J92" s="4" t="n"/>
      <c r="K92" s="7" t="n"/>
      <c r="L92" s="7" t="n"/>
      <c r="M92" s="28" t="n"/>
      <c r="N92" s="11">
        <f>IF(OR(A92="",I92="",J92="",K92="",L92=""),"",IF(J92&gt;=I92,0,MAX(0,L92-(J92*K92))))</f>
        <v/>
      </c>
      <c r="O92" s="7" t="n"/>
      <c r="P92" s="12">
        <f>IF(OR(A92="",H92="",N92=""),"",IF(AND(H92&lt;TODAY(),N92&gt;0),TODAY()-H92,0))</f>
        <v/>
      </c>
      <c r="Q92" s="12">
        <f>IF(OR(A92="",H92="",N92=""),"",IF(N92=0,"Quitada",IF(P92&gt;0,"Em atraso",IF(H92&lt;=TODAY()+30,"A vencer","Em dia"))))</f>
        <v/>
      </c>
      <c r="R92" s="4" t="n"/>
      <c r="S92" s="5" t="n"/>
    </row>
    <row r="93" ht="34" customHeight="1">
      <c r="A93" s="4" t="n"/>
      <c r="B93" s="5" t="n"/>
      <c r="C93" s="5" t="n"/>
      <c r="D93" s="5" t="n"/>
      <c r="E93" s="5" t="n"/>
      <c r="F93" s="4" t="n"/>
      <c r="G93" s="6" t="n"/>
      <c r="H93" s="6" t="n"/>
      <c r="I93" s="4" t="n"/>
      <c r="J93" s="4" t="n"/>
      <c r="K93" s="7" t="n"/>
      <c r="L93" s="7" t="n"/>
      <c r="M93" s="28" t="n"/>
      <c r="N93" s="9">
        <f>IF(OR(A93="",I93="",J93="",K93="",L93=""),"",IF(J93&gt;=I93,0,MAX(0,L93-(J93*K93))))</f>
        <v/>
      </c>
      <c r="O93" s="7" t="n"/>
      <c r="P93" s="10">
        <f>IF(OR(A93="",H93="",N93=""),"",IF(AND(H93&lt;TODAY(),N93&gt;0),TODAY()-H93,0))</f>
        <v/>
      </c>
      <c r="Q93" s="10">
        <f>IF(OR(A93="",H93="",N93=""),"",IF(N93=0,"Quitada",IF(P93&gt;0,"Em atraso",IF(H93&lt;=TODAY()+30,"A vencer","Em dia"))))</f>
        <v/>
      </c>
      <c r="R93" s="4" t="n"/>
      <c r="S93" s="5" t="n"/>
    </row>
    <row r="94" ht="34" customHeight="1">
      <c r="A94" s="4" t="n"/>
      <c r="B94" s="5" t="n"/>
      <c r="C94" s="5" t="n"/>
      <c r="D94" s="5" t="n"/>
      <c r="E94" s="5" t="n"/>
      <c r="F94" s="4" t="n"/>
      <c r="G94" s="6" t="n"/>
      <c r="H94" s="6" t="n"/>
      <c r="I94" s="4" t="n"/>
      <c r="J94" s="4" t="n"/>
      <c r="K94" s="7" t="n"/>
      <c r="L94" s="7" t="n"/>
      <c r="M94" s="28" t="n"/>
      <c r="N94" s="11">
        <f>IF(OR(A94="",I94="",J94="",K94="",L94=""),"",IF(J94&gt;=I94,0,MAX(0,L94-(J94*K94))))</f>
        <v/>
      </c>
      <c r="O94" s="7" t="n"/>
      <c r="P94" s="12">
        <f>IF(OR(A94="",H94="",N94=""),"",IF(AND(H94&lt;TODAY(),N94&gt;0),TODAY()-H94,0))</f>
        <v/>
      </c>
      <c r="Q94" s="12">
        <f>IF(OR(A94="",H94="",N94=""),"",IF(N94=0,"Quitada",IF(P94&gt;0,"Em atraso",IF(H94&lt;=TODAY()+30,"A vencer","Em dia"))))</f>
        <v/>
      </c>
      <c r="R94" s="4" t="n"/>
      <c r="S94" s="5" t="n"/>
    </row>
    <row r="95" ht="34" customHeight="1">
      <c r="A95" s="4" t="n"/>
      <c r="B95" s="5" t="n"/>
      <c r="C95" s="5" t="n"/>
      <c r="D95" s="5" t="n"/>
      <c r="E95" s="5" t="n"/>
      <c r="F95" s="4" t="n"/>
      <c r="G95" s="6" t="n"/>
      <c r="H95" s="6" t="n"/>
      <c r="I95" s="4" t="n"/>
      <c r="J95" s="4" t="n"/>
      <c r="K95" s="7" t="n"/>
      <c r="L95" s="7" t="n"/>
      <c r="M95" s="28" t="n"/>
      <c r="N95" s="9">
        <f>IF(OR(A95="",I95="",J95="",K95="",L95=""),"",IF(J95&gt;=I95,0,MAX(0,L95-(J95*K95))))</f>
        <v/>
      </c>
      <c r="O95" s="7" t="n"/>
      <c r="P95" s="10">
        <f>IF(OR(A95="",H95="",N95=""),"",IF(AND(H95&lt;TODAY(),N95&gt;0),TODAY()-H95,0))</f>
        <v/>
      </c>
      <c r="Q95" s="10">
        <f>IF(OR(A95="",H95="",N95=""),"",IF(N95=0,"Quitada",IF(P95&gt;0,"Em atraso",IF(H95&lt;=TODAY()+30,"A vencer","Em dia"))))</f>
        <v/>
      </c>
      <c r="R95" s="4" t="n"/>
      <c r="S95" s="5" t="n"/>
    </row>
    <row r="96" ht="34" customHeight="1">
      <c r="A96" s="4" t="n"/>
      <c r="B96" s="5" t="n"/>
      <c r="C96" s="5" t="n"/>
      <c r="D96" s="5" t="n"/>
      <c r="E96" s="5" t="n"/>
      <c r="F96" s="4" t="n"/>
      <c r="G96" s="6" t="n"/>
      <c r="H96" s="6" t="n"/>
      <c r="I96" s="4" t="n"/>
      <c r="J96" s="4" t="n"/>
      <c r="K96" s="7" t="n"/>
      <c r="L96" s="7" t="n"/>
      <c r="M96" s="28" t="n"/>
      <c r="N96" s="11">
        <f>IF(OR(A96="",I96="",J96="",K96="",L96=""),"",IF(J96&gt;=I96,0,MAX(0,L96-(J96*K96))))</f>
        <v/>
      </c>
      <c r="O96" s="7" t="n"/>
      <c r="P96" s="12">
        <f>IF(OR(A96="",H96="",N96=""),"",IF(AND(H96&lt;TODAY(),N96&gt;0),TODAY()-H96,0))</f>
        <v/>
      </c>
      <c r="Q96" s="12">
        <f>IF(OR(A96="",H96="",N96=""),"",IF(N96=0,"Quitada",IF(P96&gt;0,"Em atraso",IF(H96&lt;=TODAY()+30,"A vencer","Em dia"))))</f>
        <v/>
      </c>
      <c r="R96" s="4" t="n"/>
      <c r="S96" s="5" t="n"/>
    </row>
    <row r="97" ht="34" customHeight="1">
      <c r="A97" s="4" t="n"/>
      <c r="B97" s="5" t="n"/>
      <c r="C97" s="5" t="n"/>
      <c r="D97" s="5" t="n"/>
      <c r="E97" s="5" t="n"/>
      <c r="F97" s="4" t="n"/>
      <c r="G97" s="6" t="n"/>
      <c r="H97" s="6" t="n"/>
      <c r="I97" s="4" t="n"/>
      <c r="J97" s="4" t="n"/>
      <c r="K97" s="7" t="n"/>
      <c r="L97" s="7" t="n"/>
      <c r="M97" s="28" t="n"/>
      <c r="N97" s="9">
        <f>IF(OR(A97="",I97="",J97="",K97="",L97=""),"",IF(J97&gt;=I97,0,MAX(0,L97-(J97*K97))))</f>
        <v/>
      </c>
      <c r="O97" s="7" t="n"/>
      <c r="P97" s="10">
        <f>IF(OR(A97="",H97="",N97=""),"",IF(AND(H97&lt;TODAY(),N97&gt;0),TODAY()-H97,0))</f>
        <v/>
      </c>
      <c r="Q97" s="10">
        <f>IF(OR(A97="",H97="",N97=""),"",IF(N97=0,"Quitada",IF(P97&gt;0,"Em atraso",IF(H97&lt;=TODAY()+30,"A vencer","Em dia"))))</f>
        <v/>
      </c>
      <c r="R97" s="4" t="n"/>
      <c r="S97" s="5" t="n"/>
    </row>
    <row r="98" ht="34" customHeight="1">
      <c r="A98" s="4" t="n"/>
      <c r="B98" s="5" t="n"/>
      <c r="C98" s="5" t="n"/>
      <c r="D98" s="5" t="n"/>
      <c r="E98" s="5" t="n"/>
      <c r="F98" s="4" t="n"/>
      <c r="G98" s="6" t="n"/>
      <c r="H98" s="6" t="n"/>
      <c r="I98" s="4" t="n"/>
      <c r="J98" s="4" t="n"/>
      <c r="K98" s="7" t="n"/>
      <c r="L98" s="7" t="n"/>
      <c r="M98" s="28" t="n"/>
      <c r="N98" s="11">
        <f>IF(OR(A98="",I98="",J98="",K98="",L98=""),"",IF(J98&gt;=I98,0,MAX(0,L98-(J98*K98))))</f>
        <v/>
      </c>
      <c r="O98" s="7" t="n"/>
      <c r="P98" s="12">
        <f>IF(OR(A98="",H98="",N98=""),"",IF(AND(H98&lt;TODAY(),N98&gt;0),TODAY()-H98,0))</f>
        <v/>
      </c>
      <c r="Q98" s="12">
        <f>IF(OR(A98="",H98="",N98=""),"",IF(N98=0,"Quitada",IF(P98&gt;0,"Em atraso",IF(H98&lt;=TODAY()+30,"A vencer","Em dia"))))</f>
        <v/>
      </c>
      <c r="R98" s="4" t="n"/>
      <c r="S98" s="5" t="n"/>
    </row>
    <row r="99" ht="34" customHeight="1">
      <c r="A99" s="4" t="n"/>
      <c r="B99" s="5" t="n"/>
      <c r="C99" s="5" t="n"/>
      <c r="D99" s="5" t="n"/>
      <c r="E99" s="5" t="n"/>
      <c r="F99" s="4" t="n"/>
      <c r="G99" s="6" t="n"/>
      <c r="H99" s="6" t="n"/>
      <c r="I99" s="4" t="n"/>
      <c r="J99" s="4" t="n"/>
      <c r="K99" s="7" t="n"/>
      <c r="L99" s="7" t="n"/>
      <c r="M99" s="28" t="n"/>
      <c r="N99" s="9">
        <f>IF(OR(A99="",I99="",J99="",K99="",L99=""),"",IF(J99&gt;=I99,0,MAX(0,L99-(J99*K99))))</f>
        <v/>
      </c>
      <c r="O99" s="7" t="n"/>
      <c r="P99" s="10">
        <f>IF(OR(A99="",H99="",N99=""),"",IF(AND(H99&lt;TODAY(),N99&gt;0),TODAY()-H99,0))</f>
        <v/>
      </c>
      <c r="Q99" s="10">
        <f>IF(OR(A99="",H99="",N99=""),"",IF(N99=0,"Quitada",IF(P99&gt;0,"Em atraso",IF(H99&lt;=TODAY()+30,"A vencer","Em dia"))))</f>
        <v/>
      </c>
      <c r="R99" s="4" t="n"/>
      <c r="S99" s="5" t="n"/>
    </row>
    <row r="100" ht="34" customHeight="1">
      <c r="A100" s="4" t="n"/>
      <c r="B100" s="5" t="n"/>
      <c r="C100" s="5" t="n"/>
      <c r="D100" s="5" t="n"/>
      <c r="E100" s="5" t="n"/>
      <c r="F100" s="4" t="n"/>
      <c r="G100" s="6" t="n"/>
      <c r="H100" s="6" t="n"/>
      <c r="I100" s="4" t="n"/>
      <c r="J100" s="4" t="n"/>
      <c r="K100" s="7" t="n"/>
      <c r="L100" s="7" t="n"/>
      <c r="M100" s="28" t="n"/>
      <c r="N100" s="11">
        <f>IF(OR(A100="",I100="",J100="",K100="",L100=""),"",IF(J100&gt;=I100,0,MAX(0,L100-(J100*K100))))</f>
        <v/>
      </c>
      <c r="O100" s="7" t="n"/>
      <c r="P100" s="12">
        <f>IF(OR(A100="",H100="",N100=""),"",IF(AND(H100&lt;TODAY(),N100&gt;0),TODAY()-H100,0))</f>
        <v/>
      </c>
      <c r="Q100" s="12">
        <f>IF(OR(A100="",H100="",N100=""),"",IF(N100=0,"Quitada",IF(P100&gt;0,"Em atraso",IF(H100&lt;=TODAY()+30,"A vencer","Em dia"))))</f>
        <v/>
      </c>
      <c r="R100" s="4" t="n"/>
      <c r="S100" s="5" t="n"/>
    </row>
    <row r="101" ht="34" customHeight="1">
      <c r="A101" s="4" t="n"/>
      <c r="B101" s="5" t="n"/>
      <c r="C101" s="5" t="n"/>
      <c r="D101" s="5" t="n"/>
      <c r="E101" s="5" t="n"/>
      <c r="F101" s="4" t="n"/>
      <c r="G101" s="6" t="n"/>
      <c r="H101" s="6" t="n"/>
      <c r="I101" s="4" t="n"/>
      <c r="J101" s="4" t="n"/>
      <c r="K101" s="7" t="n"/>
      <c r="L101" s="7" t="n"/>
      <c r="M101" s="28" t="n"/>
      <c r="N101" s="9">
        <f>IF(OR(A101="",I101="",J101="",K101="",L101=""),"",IF(J101&gt;=I101,0,MAX(0,L101-(J101*K101))))</f>
        <v/>
      </c>
      <c r="O101" s="7" t="n"/>
      <c r="P101" s="10">
        <f>IF(OR(A101="",H101="",N101=""),"",IF(AND(H101&lt;TODAY(),N101&gt;0),TODAY()-H101,0))</f>
        <v/>
      </c>
      <c r="Q101" s="10">
        <f>IF(OR(A101="",H101="",N101=""),"",IF(N101=0,"Quitada",IF(P101&gt;0,"Em atraso",IF(H101&lt;=TODAY()+30,"A vencer","Em dia"))))</f>
        <v/>
      </c>
      <c r="R101" s="4" t="n"/>
      <c r="S101" s="5" t="n"/>
    </row>
    <row r="102" ht="34" customHeight="1">
      <c r="A102" s="4" t="n"/>
      <c r="B102" s="5" t="n"/>
      <c r="C102" s="5" t="n"/>
      <c r="D102" s="5" t="n"/>
      <c r="E102" s="5" t="n"/>
      <c r="F102" s="4" t="n"/>
      <c r="G102" s="6" t="n"/>
      <c r="H102" s="6" t="n"/>
      <c r="I102" s="4" t="n"/>
      <c r="J102" s="4" t="n"/>
      <c r="K102" s="7" t="n"/>
      <c r="L102" s="7" t="n"/>
      <c r="M102" s="28" t="n"/>
      <c r="N102" s="11">
        <f>IF(OR(A102="",I102="",J102="",K102="",L102=""),"",IF(J102&gt;=I102,0,MAX(0,L102-(J102*K102))))</f>
        <v/>
      </c>
      <c r="O102" s="7" t="n"/>
      <c r="P102" s="12">
        <f>IF(OR(A102="",H102="",N102=""),"",IF(AND(H102&lt;TODAY(),N102&gt;0),TODAY()-H102,0))</f>
        <v/>
      </c>
      <c r="Q102" s="12">
        <f>IF(OR(A102="",H102="",N102=""),"",IF(N102=0,"Quitada",IF(P102&gt;0,"Em atraso",IF(H102&lt;=TODAY()+30,"A vencer","Em dia"))))</f>
        <v/>
      </c>
      <c r="R102" s="4" t="n"/>
      <c r="S102" s="5" t="n"/>
    </row>
    <row r="103" ht="34" customHeight="1">
      <c r="A103" s="4" t="n"/>
      <c r="B103" s="5" t="n"/>
      <c r="C103" s="5" t="n"/>
      <c r="D103" s="5" t="n"/>
      <c r="E103" s="5" t="n"/>
      <c r="F103" s="4" t="n"/>
      <c r="G103" s="6" t="n"/>
      <c r="H103" s="6" t="n"/>
      <c r="I103" s="4" t="n"/>
      <c r="J103" s="4" t="n"/>
      <c r="K103" s="7" t="n"/>
      <c r="L103" s="7" t="n"/>
      <c r="M103" s="28" t="n"/>
      <c r="N103" s="9">
        <f>IF(OR(A103="",I103="",J103="",K103="",L103=""),"",IF(J103&gt;=I103,0,MAX(0,L103-(J103*K103))))</f>
        <v/>
      </c>
      <c r="O103" s="7" t="n"/>
      <c r="P103" s="10">
        <f>IF(OR(A103="",H103="",N103=""),"",IF(AND(H103&lt;TODAY(),N103&gt;0),TODAY()-H103,0))</f>
        <v/>
      </c>
      <c r="Q103" s="10">
        <f>IF(OR(A103="",H103="",N103=""),"",IF(N103=0,"Quitada",IF(P103&gt;0,"Em atraso",IF(H103&lt;=TODAY()+30,"A vencer","Em dia"))))</f>
        <v/>
      </c>
      <c r="R103" s="4" t="n"/>
      <c r="S103" s="5" t="n"/>
    </row>
    <row r="104" ht="34" customHeight="1">
      <c r="A104" s="4" t="n"/>
      <c r="B104" s="5" t="n"/>
      <c r="C104" s="5" t="n"/>
      <c r="D104" s="5" t="n"/>
      <c r="E104" s="5" t="n"/>
      <c r="F104" s="4" t="n"/>
      <c r="G104" s="6" t="n"/>
      <c r="H104" s="6" t="n"/>
      <c r="I104" s="4" t="n"/>
      <c r="J104" s="4" t="n"/>
      <c r="K104" s="7" t="n"/>
      <c r="L104" s="7" t="n"/>
      <c r="M104" s="28" t="n"/>
      <c r="N104" s="11">
        <f>IF(OR(A104="",I104="",J104="",K104="",L104=""),"",IF(J104&gt;=I104,0,MAX(0,L104-(J104*K104))))</f>
        <v/>
      </c>
      <c r="O104" s="7" t="n"/>
      <c r="P104" s="12">
        <f>IF(OR(A104="",H104="",N104=""),"",IF(AND(H104&lt;TODAY(),N104&gt;0),TODAY()-H104,0))</f>
        <v/>
      </c>
      <c r="Q104" s="12">
        <f>IF(OR(A104="",H104="",N104=""),"",IF(N104=0,"Quitada",IF(P104&gt;0,"Em atraso",IF(H104&lt;=TODAY()+30,"A vencer","Em dia"))))</f>
        <v/>
      </c>
      <c r="R104" s="4" t="n"/>
      <c r="S104" s="5" t="n"/>
    </row>
    <row r="105"/>
    <row r="106">
      <c r="A106" s="13" t="inlineStr">
        <is>
          <t>Dica: atualize parcelas pagas, vencimento e valor em atraso sempre que houver pagamento, negociação ou novo acordo.</t>
        </is>
      </c>
    </row>
  </sheetData>
  <autoFilter ref="A4:S104"/>
  <mergeCells count="1">
    <mergeCell ref="A1:S1"/>
  </mergeCells>
  <conditionalFormatting sqref="Q5:Q104">
    <cfRule type="expression" priority="1" dxfId="0" stopIfTrue="1">
      <formula>Q5="Em atraso"</formula>
    </cfRule>
    <cfRule type="expression" priority="2" dxfId="1" stopIfTrue="1">
      <formula>Q5="Quitada"</formula>
    </cfRule>
  </conditionalFormatting>
  <conditionalFormatting sqref="R5:R104">
    <cfRule type="expression" priority="3" dxfId="2">
      <formula>R5="Alta"</formula>
    </cfRule>
  </conditionalFormatting>
  <conditionalFormatting sqref="P5:P104">
    <cfRule type="cellIs" priority="4" operator="greaterThan" dxfId="0">
      <formula>30</formula>
    </cfRule>
  </conditionalFormatting>
  <conditionalFormatting sqref="N5:N104">
    <cfRule type="expression" priority="5" dxfId="3">
      <formula>AND(A5&lt;&gt;"",N5=0)</formula>
    </cfRule>
  </conditionalFormatting>
  <dataValidations count="7">
    <dataValidation sqref="C5:C104" showErrorMessage="1" showInputMessage="1" allowBlank="1" type="list">
      <formula1>"Cartão de crédito,Empréstimo pessoal,Financiamento,Tributos,Fornecedores,Cheque especial"</formula1>
    </dataValidation>
    <dataValidation sqref="R5:R104" showErrorMessage="1" showInputMessage="1" allowBlank="1" type="list">
      <formula1>"Alta,Média,Baixa"</formula1>
    </dataValidation>
    <dataValidation sqref="I5:J104" showErrorMessage="1" showInputMessage="1" allowBlank="1" type="whole" operator="greaterThanOrEqual">
      <formula1>0</formula1>
    </dataValidation>
    <dataValidation sqref="K5:K104" showErrorMessage="1" showInputMessage="1" allowBlank="1" type="decimal" operator="greaterThanOrEqual">
      <formula1>0</formula1>
    </dataValidation>
    <dataValidation sqref="L5:L104" showErrorMessage="1" showInputMessage="1" allowBlank="1" type="decimal" operator="greaterThanOrEqual">
      <formula1>0</formula1>
    </dataValidation>
    <dataValidation sqref="M5:M104" showErrorMessage="1" showInputMessage="1" allowBlank="1" type="decimal" operator="greaterThanOrEqual">
      <formula1>0</formula1>
    </dataValidation>
    <dataValidation sqref="O5:O104" showErrorMessage="1" showInputMessage="1" allowBlank="1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F41"/>
  <sheetViews>
    <sheetView showGridLines="0" zoomScale="90" zoomScaleNormal="9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16" customWidth="1" min="5" max="5"/>
    <col width="34" customWidth="1" min="6" max="6"/>
    <col width="16" customWidth="1" min="7" max="7"/>
    <col width="21.44" customWidth="1" min="8" max="8"/>
    <col width="16" customWidth="1" min="9" max="9"/>
    <col width="24" customWidth="1" min="10" max="10"/>
    <col width="34" customWidth="1" min="11" max="11"/>
    <col width="16" customWidth="1" min="12" max="12"/>
    <col width="16" customWidth="1" min="13" max="13"/>
    <col width="16" customWidth="1" min="14" max="14"/>
    <col width="16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 ht="28" customHeight="1">
      <c r="A1" s="29" t="inlineStr">
        <is>
          <t>Resumo Gerencial das Dívidas</t>
        </is>
      </c>
    </row>
    <row r="2">
      <c r="A2" s="30" t="inlineStr">
        <is>
          <t>Acompanhe rapidamente os valores prioritários, os atrasos e a distribuição das suas obrigações.</t>
        </is>
      </c>
    </row>
    <row r="3"/>
    <row r="4" ht="27" customHeight="1">
      <c r="B4" s="31" t="inlineStr">
        <is>
          <t>Total de Dívidas Ativas</t>
        </is>
      </c>
      <c r="D4" s="31" t="inlineStr">
        <is>
          <t>Saldo Devedor Total</t>
        </is>
      </c>
      <c r="F4" s="31" t="inlineStr">
        <is>
          <t>Saldo em Atraso</t>
        </is>
      </c>
      <c r="H4" s="31" t="inlineStr">
        <is>
          <t>Valor Total em Atraso</t>
        </is>
      </c>
      <c r="J4" s="32" t="inlineStr">
        <is>
          <t>Consulta rápida por ID</t>
        </is>
      </c>
    </row>
    <row r="5" ht="27" customHeight="1">
      <c r="B5" s="33">
        <f>COUNTIFS('Dívidas'!$A$5:$A$104,"&lt;&gt;",'Dívidas'!$Q$5:$Q$104,"&lt;&gt;Quitada")</f>
        <v/>
      </c>
      <c r="D5" s="34">
        <f>SUM('Dívidas'!$N$5:$N$104)</f>
        <v/>
      </c>
      <c r="F5" s="34">
        <f>SUMIF('Dívidas'!$Q$5:$Q$104,"Em atraso",'Dívidas'!$N$5:$N$104)</f>
        <v/>
      </c>
      <c r="H5" s="34">
        <f>SUM('Dívidas'!$O$5:$O$104)</f>
        <v/>
      </c>
      <c r="J5" s="31" t="inlineStr">
        <is>
          <t>Digite ou escolha o ID</t>
        </is>
      </c>
      <c r="K5" s="35" t="inlineStr">
        <is>
          <t>DIV-001</t>
        </is>
      </c>
    </row>
    <row r="6">
      <c r="J6" s="31" t="inlineStr">
        <is>
          <t>Credor / Instituição</t>
        </is>
      </c>
      <c r="K6" s="36">
        <f>IF('Resumo'!$K$5="","",IFERROR(VLOOKUP('Resumo'!$K$5,'Dívidas'!$A$5:$S$104,2,FALSE),""))</f>
        <v/>
      </c>
    </row>
    <row r="7" ht="27" customHeight="1">
      <c r="B7" s="31" t="inlineStr">
        <is>
          <t>Média de Juros Mensais</t>
        </is>
      </c>
      <c r="D7" s="31" t="inlineStr">
        <is>
          <t>Dívidas Prioridade Alta</t>
        </is>
      </c>
      <c r="F7" s="31" t="inlineStr">
        <is>
          <t>Percentual em Atraso</t>
        </is>
      </c>
      <c r="J7" s="31" t="inlineStr">
        <is>
          <t>Saldo Devedor Atual</t>
        </is>
      </c>
      <c r="K7" s="37">
        <f>IF('Resumo'!$K$5="","",IFERROR(VLOOKUP('Resumo'!$K$5,'Dívidas'!$A$5:$S$104,14,FALSE),""))</f>
        <v/>
      </c>
    </row>
    <row r="8" ht="27" customHeight="1">
      <c r="B8" s="38">
        <f>IFERROR(AVERAGE('Dívidas'!$M$5:$M$104),0)</f>
        <v/>
      </c>
      <c r="D8" s="33">
        <f>COUNTIF('Dívidas'!$R$5:$R$104,"Alta")</f>
        <v/>
      </c>
      <c r="F8" s="38">
        <f>IFERROR('Resumo'!$F$5/'Resumo'!$D$5,0)</f>
        <v/>
      </c>
      <c r="J8" s="31" t="inlineStr">
        <is>
          <t>Status</t>
        </is>
      </c>
      <c r="K8" s="36">
        <f>IF('Resumo'!$K$5="","",IFERROR(VLOOKUP('Resumo'!$K$5,'Dívidas'!$A$5:$S$104,17,FALSE),""))</f>
        <v/>
      </c>
    </row>
    <row r="9"/>
    <row r="10"/>
    <row r="11"/>
    <row r="12"/>
    <row r="13"/>
    <row r="14">
      <c r="A14" s="32" t="inlineStr">
        <is>
          <t>Tipo de Dívida</t>
        </is>
      </c>
      <c r="B14" s="32" t="inlineStr">
        <is>
          <t>Saldo Atual</t>
        </is>
      </c>
      <c r="C14" s="32" t="inlineStr">
        <is>
          <t>Quantidade</t>
        </is>
      </c>
      <c r="D14" s="32" t="inlineStr">
        <is>
          <t>Saldo em Atraso</t>
        </is>
      </c>
      <c r="J14" s="32" t="inlineStr">
        <is>
          <t>Status</t>
        </is>
      </c>
      <c r="K14" s="32" t="inlineStr">
        <is>
          <t>Quantidade</t>
        </is>
      </c>
    </row>
    <row r="15">
      <c r="A15" s="39" t="inlineStr">
        <is>
          <t>Cartão de crédito</t>
        </is>
      </c>
      <c r="B15" s="40">
        <f>SUMIF('Dívidas'!$C$5:$C$104,'Resumo'!$A15,'Dívidas'!$N$5:$N$104)</f>
        <v/>
      </c>
      <c r="C15" s="41">
        <f>COUNTIF('Dívidas'!$C$5:$C$104,'Resumo'!$A15)</f>
        <v/>
      </c>
      <c r="D15" s="40">
        <f>SUMIFS('Dívidas'!$N$5:$N$104,'Dívidas'!$C$5:$C$104,'Resumo'!$A15,'Dívidas'!$Q$5:$Q$104,"Em atraso")</f>
        <v/>
      </c>
      <c r="J15" s="41" t="inlineStr">
        <is>
          <t>Em dia</t>
        </is>
      </c>
      <c r="K15" s="41">
        <f>COUNTIF('Dívidas'!$Q$5:$Q$104,'Resumo'!$J15)</f>
        <v/>
      </c>
    </row>
    <row r="16">
      <c r="A16" s="42" t="inlineStr">
        <is>
          <t>Empréstimo pessoal</t>
        </is>
      </c>
      <c r="B16" s="43">
        <f>SUMIF('Dívidas'!$C$5:$C$104,'Resumo'!$A16,'Dívidas'!$N$5:$N$104)</f>
        <v/>
      </c>
      <c r="C16" s="44">
        <f>COUNTIF('Dívidas'!$C$5:$C$104,'Resumo'!$A16)</f>
        <v/>
      </c>
      <c r="D16" s="43">
        <f>SUMIFS('Dívidas'!$N$5:$N$104,'Dívidas'!$C$5:$C$104,'Resumo'!$A16,'Dívidas'!$Q$5:$Q$104,"Em atraso")</f>
        <v/>
      </c>
      <c r="J16" s="44" t="inlineStr">
        <is>
          <t>A vencer</t>
        </is>
      </c>
      <c r="K16" s="44">
        <f>COUNTIF('Dívidas'!$Q$5:$Q$104,'Resumo'!$J16)</f>
        <v/>
      </c>
    </row>
    <row r="17">
      <c r="A17" s="39" t="inlineStr">
        <is>
          <t>Financiamento</t>
        </is>
      </c>
      <c r="B17" s="40">
        <f>SUMIF('Dívidas'!$C$5:$C$104,'Resumo'!$A17,'Dívidas'!$N$5:$N$104)</f>
        <v/>
      </c>
      <c r="C17" s="41">
        <f>COUNTIF('Dívidas'!$C$5:$C$104,'Resumo'!$A17)</f>
        <v/>
      </c>
      <c r="D17" s="40">
        <f>SUMIFS('Dívidas'!$N$5:$N$104,'Dívidas'!$C$5:$C$104,'Resumo'!$A17,'Dívidas'!$Q$5:$Q$104,"Em atraso")</f>
        <v/>
      </c>
      <c r="J17" s="41" t="inlineStr">
        <is>
          <t>Em atraso</t>
        </is>
      </c>
      <c r="K17" s="41">
        <f>COUNTIF('Dívidas'!$Q$5:$Q$104,'Resumo'!$J17)</f>
        <v/>
      </c>
    </row>
    <row r="18">
      <c r="A18" s="42" t="inlineStr">
        <is>
          <t>Tributos</t>
        </is>
      </c>
      <c r="B18" s="43">
        <f>SUMIF('Dívidas'!$C$5:$C$104,'Resumo'!$A18,'Dívidas'!$N$5:$N$104)</f>
        <v/>
      </c>
      <c r="C18" s="44">
        <f>COUNTIF('Dívidas'!$C$5:$C$104,'Resumo'!$A18)</f>
        <v/>
      </c>
      <c r="D18" s="43">
        <f>SUMIFS('Dívidas'!$N$5:$N$104,'Dívidas'!$C$5:$C$104,'Resumo'!$A18,'Dívidas'!$Q$5:$Q$104,"Em atraso")</f>
        <v/>
      </c>
      <c r="J18" s="44" t="inlineStr">
        <is>
          <t>Quitada</t>
        </is>
      </c>
      <c r="K18" s="44">
        <f>COUNTIF('Dívidas'!$Q$5:$Q$104,'Resumo'!$J18)</f>
        <v/>
      </c>
    </row>
    <row r="19">
      <c r="A19" s="39" t="inlineStr">
        <is>
          <t>Fornecedores</t>
        </is>
      </c>
      <c r="B19" s="40">
        <f>SUMIF('Dívidas'!$C$5:$C$104,'Resumo'!$A19,'Dívidas'!$N$5:$N$104)</f>
        <v/>
      </c>
      <c r="C19" s="41">
        <f>COUNTIF('Dívidas'!$C$5:$C$104,'Resumo'!$A19)</f>
        <v/>
      </c>
      <c r="D19" s="40">
        <f>SUMIFS('Dívidas'!$N$5:$N$104,'Dívidas'!$C$5:$C$104,'Resumo'!$A19,'Dívidas'!$Q$5:$Q$104,"Em atraso")</f>
        <v/>
      </c>
    </row>
    <row r="20">
      <c r="A20" s="42" t="inlineStr">
        <is>
          <t>Cheque especial</t>
        </is>
      </c>
      <c r="B20" s="43">
        <f>SUMIF('Dívidas'!$C$5:$C$104,'Resumo'!$A20,'Dívidas'!$N$5:$N$104)</f>
        <v/>
      </c>
      <c r="C20" s="44">
        <f>COUNTIF('Dívidas'!$C$5:$C$104,'Resumo'!$A20)</f>
        <v/>
      </c>
      <c r="D20" s="43">
        <f>SUMIFS('Dívidas'!$N$5:$N$104,'Dívidas'!$C$5:$C$104,'Resumo'!$A20,'Dívidas'!$Q$5:$Q$104,"Em atraso")</f>
        <v/>
      </c>
    </row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</sheetData>
  <autoFilter ref="A14:D20"/>
  <mergeCells count="1">
    <mergeCell ref="A1:O1"/>
  </mergeCells>
  <dataValidations count="1">
    <dataValidation sqref="K5" showErrorMessage="1" showInputMessage="1" allowBlank="1" type="list">
      <formula1>'Dívidas'!$A$5:$A$104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zoomScale="85" zoomScaleNormal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62" customWidth="1" min="2" max="2"/>
    <col width="52" customWidth="1" min="3" max="3"/>
  </cols>
  <sheetData>
    <row r="1" ht="28" customHeight="1">
      <c r="A1" s="1" t="inlineStr">
        <is>
          <t>Instruções para o Controle de Dívidas</t>
        </is>
      </c>
    </row>
    <row r="2">
      <c r="A2" s="2" t="inlineStr">
        <is>
          <t>Use este guia rápido para manter sua planilha atualizada e tomar decisões financeiras com mais segurança.</t>
        </is>
      </c>
    </row>
    <row r="3"/>
    <row r="4" ht="32" customHeight="1">
      <c r="A4" s="27" t="inlineStr">
        <is>
          <t>Passo</t>
        </is>
      </c>
      <c r="B4" s="27" t="inlineStr">
        <is>
          <t>Como fazer</t>
        </is>
      </c>
      <c r="C4" s="27" t="inlineStr">
        <is>
          <t>Por que importa</t>
        </is>
      </c>
    </row>
    <row r="5" ht="58" customHeight="1">
      <c r="A5" s="23" t="inlineStr">
        <is>
          <t>1. Cadastre a obrigação</t>
        </is>
      </c>
      <c r="B5" s="24" t="inlineStr">
        <is>
          <t>Na aba Dívidas, preencha somente as células amarelas. Informe credor, tipo, valores, juros, parcelas e vencimento.</t>
        </is>
      </c>
      <c r="C5" s="24" t="inlineStr">
        <is>
          <t>Você cria uma visão completa de dívidas pessoais, empresariais, tributárias e financeiras.</t>
        </is>
      </c>
    </row>
    <row r="6" ht="58" customHeight="1">
      <c r="A6" s="25" t="inlineStr">
        <is>
          <t>2. Atualize após pagar</t>
        </is>
      </c>
      <c r="B6" s="26" t="inlineStr">
        <is>
          <t>Após cada pagamento ou renegociação, atualize Parcelas Pagas, Valor em Atraso e Vencimento.</t>
        </is>
      </c>
      <c r="C6" s="26" t="inlineStr">
        <is>
          <t>Os campos calculados mostram o saldo atual, os dias em atraso e o status automaticamente.</t>
        </is>
      </c>
    </row>
    <row r="7" ht="58" customHeight="1">
      <c r="A7" s="23" t="inlineStr">
        <is>
          <t>3. Priorize corretamente</t>
        </is>
      </c>
      <c r="B7" s="24" t="inlineStr">
        <is>
          <t>Dê prioridade Alta para dívidas com juros elevados, especialmente cartão de crédito e cheque especial.</t>
        </is>
      </c>
      <c r="C7" s="24" t="inlineStr">
        <is>
          <t>Reduzir juros caros costuma liberar recursos mais rapidamente para outras obrigações.</t>
        </is>
      </c>
    </row>
    <row r="8" ht="58" customHeight="1">
      <c r="A8" s="25" t="inlineStr">
        <is>
          <t>4. Registre obrigações empresariais</t>
        </is>
      </c>
      <c r="B8" s="26" t="inlineStr">
        <is>
          <t>Para empresas, registre DAS do Simples Nacional, ISS, ICMS, PIS/COFINS, INSS e valores de fornecedores.</t>
        </is>
      </c>
      <c r="C8" s="26" t="inlineStr">
        <is>
          <t>Assim você acompanha compromissos fiscais e operacionais no mesmo painel.</t>
        </is>
      </c>
    </row>
    <row r="9" ht="58" customHeight="1">
      <c r="A9" s="23" t="inlineStr">
        <is>
          <t>5. Documente acordos</t>
        </is>
      </c>
      <c r="B9" s="24" t="inlineStr">
        <is>
          <t>Use Observações / Acordo para anotar contrato, desconto para quitação, proposta recebida e condições da renegociação.</t>
        </is>
      </c>
      <c r="C9" s="24" t="inlineStr">
        <is>
          <t>O histórico ajuda na conferência e na tomada de decisão antes de aceitar um novo acordo.</t>
        </is>
      </c>
    </row>
    <row r="10" ht="58" customHeight="1">
      <c r="A10" s="25" t="inlineStr">
        <is>
          <t>6. Proteja dados pessoais</t>
        </is>
      </c>
      <c r="B10" s="26" t="inlineStr">
        <is>
          <t>Evite inserir dados bancários completos, senhas, CPF ou qualquer informação sensível que não seja necessária.</t>
        </is>
      </c>
      <c r="C10" s="26" t="inlineStr">
        <is>
          <t>Essa prática ajuda a respeitar a LGPD e reduz riscos de exposição de dados.</t>
        </is>
      </c>
    </row>
    <row r="11" ht="58" customHeight="1">
      <c r="A11" s="23" t="inlineStr">
        <is>
          <t>7. Consulte o painel</t>
        </is>
      </c>
      <c r="B11" s="24" t="inlineStr">
        <is>
          <t>Na aba Resumo, use a consulta rápida por ID e acompanhe os cartões e gráficos.</t>
        </is>
      </c>
      <c r="C11" s="24" t="inlineStr">
        <is>
          <t>Você identifica atrasos, saldos relevantes e categorias que merecem atenção imediata.</t>
        </is>
      </c>
    </row>
  </sheetData>
  <mergeCells count="1">
    <mergeCell ref="A1:C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2026-09-07T13:23:05Z</dcterms:created>
  <dcterms:modified xmlns:dcterms="http://purl.org/dc/terms/" xmlns:xsi="http://www.w3.org/2001/XMLSchema-instance" xsi:type="dcterms:W3CDTF">2026-09-07T13:23:05Z</dcterms:modified>
</cp:coreProperties>
</file>