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edbacks" sheetId="1" state="visible" r:id="rId1"/>
    <sheet xmlns:r="http://schemas.openxmlformats.org/officeDocument/2006/relationships" name="Lista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0" hidden="1">'Feedbacks'!$A$2:$V$12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DD/MM/YYYY"/>
    <numFmt numFmtId="166" formatCode="0,0"/>
    <numFmt numFmtId="167" formatCode="0,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333333"/>
      <sz val="11"/>
    </font>
    <font>
      <name val="Calibri"/>
      <b val="1"/>
      <color rgb="000F766E"/>
      <sz val="16"/>
    </font>
    <font>
      <name val="Calibri"/>
      <b val="1"/>
      <color rgb="001E293B"/>
      <sz val="16"/>
    </font>
    <font>
      <name val="Calibri"/>
      <b val="1"/>
      <color rgb="00FFFFFF"/>
      <sz val="12"/>
    </font>
    <font>
      <name val="Calibri"/>
      <b val="1"/>
      <color rgb="000F766E"/>
      <sz val="11"/>
    </font>
    <font>
      <name val="Calibri"/>
      <b val="1"/>
      <color rgb="001E293B"/>
      <sz val="11"/>
    </font>
    <font>
      <name val="Calibri"/>
      <i val="1"/>
      <color rgb="00555555"/>
      <sz val="10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3" fillId="0" borderId="0" applyAlignment="1" pivotButton="0" quotePrefix="0" xfId="0">
      <alignment horizontal="left" vertical="center"/>
    </xf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165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center" vertical="center"/>
    </xf>
    <xf numFmtId="1" fontId="2" fillId="0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" fontId="2" fillId="3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pivotButton="0" quotePrefix="0" xfId="0"/>
    <xf numFmtId="0" fontId="2" fillId="0" borderId="1" pivotButton="0" quotePrefix="0" xfId="0"/>
    <xf numFmtId="0" fontId="4" fillId="0" borderId="0" pivotButton="0" quotePrefix="0" xfId="0"/>
    <xf numFmtId="0" fontId="5" fillId="5" borderId="1" pivotButton="0" quotePrefix="0" xfId="0"/>
    <xf numFmtId="0" fontId="0" fillId="5" borderId="1" pivotButton="0" quotePrefix="0" xfId="0"/>
    <xf numFmtId="1" fontId="6" fillId="3" borderId="1" applyAlignment="1" pivotButton="0" quotePrefix="0" xfId="0">
      <alignment horizontal="center" vertical="center"/>
    </xf>
    <xf numFmtId="0" fontId="7" fillId="3" borderId="1" pivotButton="0" quotePrefix="0" xfId="0"/>
    <xf numFmtId="166" fontId="6" fillId="0" borderId="1" applyAlignment="1" pivotButton="0" quotePrefix="0" xfId="0">
      <alignment horizontal="center" vertical="center"/>
    </xf>
    <xf numFmtId="166" fontId="6" fillId="3" borderId="1" applyAlignment="1" pivotButton="0" quotePrefix="0" xfId="0">
      <alignment horizontal="center" vertical="center"/>
    </xf>
    <xf numFmtId="1" fontId="6" fillId="0" borderId="1" applyAlignment="1" pivotButton="0" quotePrefix="0" xfId="0">
      <alignment horizontal="center" vertical="center"/>
    </xf>
    <xf numFmtId="167" fontId="6" fillId="0" borderId="1" applyAlignment="1" pivotButton="0" quotePrefix="0" xfId="0">
      <alignment horizontal="center" vertical="center"/>
    </xf>
    <xf numFmtId="166" fontId="2" fillId="0" borderId="1" applyAlignment="1" pivotButton="0" quotePrefix="0" xfId="0">
      <alignment horizontal="center" vertical="center"/>
    </xf>
    <xf numFmtId="165" fontId="2" fillId="0" borderId="1" pivotButton="0" quotePrefix="0" xfId="0"/>
    <xf numFmtId="0" fontId="3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8" fillId="0" borderId="0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Feedbacks por Tema Principal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'Dashboard'!E4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'Dashboard'!$D$5:$D$11</f>
            </numRef>
          </cat>
          <val>
            <numRef>
              <f>'Dashboard'!$E$5:$E$11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Média de Satisfação por Departamento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'Dashboard'!E14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'Dashboard'!$D$15:$D$19</f>
            </numRef>
          </cat>
          <val>
            <numRef>
              <f>'Dashboard'!$E$15:$E$19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das Ações por Status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'Dashboard'!E22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'Dashboard'!$D$23:$D$26</f>
            </numRef>
          </cat>
          <val>
            <numRef>
              <f>'Dashboard'!$E$23:$E$26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da Média de Satisfação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'Dashboard'!B15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'Dashboard'!$A$16:$A$25</f>
            </numRef>
          </cat>
          <val>
            <numRef>
              <f>'Dashboard'!$B$16:$B$25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18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34</row>
      <rowOff>0</rowOff>
    </from>
    <ext cx="54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0</col>
      <colOff>0</colOff>
      <row>27</row>
      <rowOff>0</rowOff>
    </from>
    <ext cx="5400000" cy="288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766E"/>
    <outlinePr summaryBelow="1" summaryRight="1"/>
    <pageSetUpPr/>
  </sheetPr>
  <dimension ref="A1:V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0" customWidth="1" min="3" max="3"/>
    <col width="20" customWidth="1" min="4" max="4"/>
    <col width="18" customWidth="1" min="5" max="5"/>
    <col width="14" customWidth="1" min="6" max="6"/>
    <col width="16" customWidth="1" min="7" max="7"/>
    <col width="22" customWidth="1" min="8" max="8"/>
    <col width="14" customWidth="1" min="9" max="9"/>
    <col width="14" customWidth="1" min="10" max="10"/>
    <col width="16" customWidth="1" min="11" max="11"/>
    <col width="14" customWidth="1" min="12" max="12"/>
    <col width="44" customWidth="1" min="13" max="13"/>
    <col width="18" customWidth="1" min="14" max="14"/>
    <col width="11" customWidth="1" min="15" max="15"/>
    <col width="36" customWidth="1" min="16" max="16"/>
    <col width="16" customWidth="1" min="17" max="17"/>
    <col width="14" customWidth="1" min="18" max="18"/>
    <col width="15" customWidth="1" min="19" max="19"/>
    <col width="12" customWidth="1" min="20" max="20"/>
    <col width="13" customWidth="1" min="21" max="21"/>
    <col width="14" customWidth="1" min="22" max="22"/>
  </cols>
  <sheetData>
    <row r="1" ht="28" customHeight="1">
      <c r="A1" s="1" t="inlineStr">
        <is>
          <t>Feedback de Funcionários — Registro de Avaliações e Clima</t>
        </is>
      </c>
    </row>
    <row r="2" ht="42" customHeight="1">
      <c r="A2" s="2" t="inlineStr">
        <is>
          <t>ID Feedback</t>
        </is>
      </c>
      <c r="B2" s="2" t="inlineStr">
        <is>
          <t>Data do Feedback</t>
        </is>
      </c>
      <c r="C2" s="2" t="inlineStr">
        <is>
          <t>Nome do Funcionário</t>
        </is>
      </c>
      <c r="D2" s="2" t="inlineStr">
        <is>
          <t>Cargo</t>
        </is>
      </c>
      <c r="E2" s="2" t="inlineStr">
        <is>
          <t>Departamento</t>
        </is>
      </c>
      <c r="F2" s="2" t="inlineStr">
        <is>
          <t>Cidade</t>
        </is>
      </c>
      <c r="G2" s="2" t="inlineStr">
        <is>
          <t>Gestor</t>
        </is>
      </c>
      <c r="H2" s="2" t="inlineStr">
        <is>
          <t>Tipo de Feedback</t>
        </is>
      </c>
      <c r="I2" s="2" t="inlineStr">
        <is>
          <t>Nota de Satisfação (1-5)</t>
        </is>
      </c>
      <c r="J2" s="2" t="inlineStr">
        <is>
          <t>Nota de Liderança (1-5)</t>
        </is>
      </c>
      <c r="K2" s="2" t="inlineStr">
        <is>
          <t>Nota de Desenvolvimento (1-5)</t>
        </is>
      </c>
      <c r="L2" s="2" t="inlineStr">
        <is>
          <t>eNPS (-100 a 100)</t>
        </is>
      </c>
      <c r="M2" s="2" t="inlineStr">
        <is>
          <t>Comentário</t>
        </is>
      </c>
      <c r="N2" s="2" t="inlineStr">
        <is>
          <t>Tema Principal</t>
        </is>
      </c>
      <c r="O2" s="2" t="inlineStr">
        <is>
          <t>Prioridade</t>
        </is>
      </c>
      <c r="P2" s="2" t="inlineStr">
        <is>
          <t>Plano de Ação</t>
        </is>
      </c>
      <c r="Q2" s="2" t="inlineStr">
        <is>
          <t>Responsável</t>
        </is>
      </c>
      <c r="R2" s="2" t="inlineStr">
        <is>
          <t>Prazo da Ação</t>
        </is>
      </c>
      <c r="S2" s="2" t="inlineStr">
        <is>
          <t>Status da Ação</t>
        </is>
      </c>
      <c r="T2" s="2" t="inlineStr">
        <is>
          <t>Dias em Aberto</t>
        </is>
      </c>
      <c r="U2" s="2" t="inlineStr">
        <is>
          <t>Classificação</t>
        </is>
      </c>
      <c r="V2" s="2" t="inlineStr">
        <is>
          <t>Ação Necessária?</t>
        </is>
      </c>
    </row>
    <row r="3">
      <c r="A3" s="3" t="n">
        <v>1</v>
      </c>
      <c r="B3" s="4" t="n">
        <v>46027</v>
      </c>
      <c r="C3" s="5" t="inlineStr">
        <is>
          <t>João Silva</t>
        </is>
      </c>
      <c r="D3" s="6" t="inlineStr">
        <is>
          <t>Analista de RH</t>
        </is>
      </c>
      <c r="E3" s="6" t="inlineStr">
        <is>
          <t>Recursos Humanos</t>
        </is>
      </c>
      <c r="F3" s="6" t="inlineStr">
        <is>
          <t>São Paulo</t>
        </is>
      </c>
      <c r="G3" s="5" t="inlineStr">
        <is>
          <t>Fernanda Lima</t>
        </is>
      </c>
      <c r="H3" s="6" t="inlineStr">
        <is>
          <t>Pesquisa de Clima</t>
        </is>
      </c>
      <c r="I3" s="6" t="n">
        <v>4</v>
      </c>
      <c r="J3" s="6" t="n">
        <v>4</v>
      </c>
      <c r="K3" s="6" t="n">
        <v>3</v>
      </c>
      <c r="L3" s="6" t="n">
        <v>40</v>
      </c>
      <c r="M3" s="5" t="inlineStr">
        <is>
          <t>Ambiente de trabalho agradável e equipe colaborativa.</t>
        </is>
      </c>
      <c r="N3" s="6" t="inlineStr">
        <is>
          <t>Ambiente</t>
        </is>
      </c>
      <c r="O3" s="3">
        <f>IFERROR(VLOOKUP(N3,Listas!$A$2:$B$8,2,FALSE),"Média")</f>
        <v/>
      </c>
      <c r="P3" s="5" t="inlineStr">
        <is>
          <t>Carla Nunes</t>
        </is>
      </c>
      <c r="Q3" s="7" t="n">
        <v>46073</v>
      </c>
      <c r="R3" s="6" t="inlineStr">
        <is>
          <t>Concluído</t>
        </is>
      </c>
      <c r="T3" s="8">
        <f>IF(S3="Concluído",0,MAX(0,TODAY()-B3))</f>
        <v/>
      </c>
      <c r="U3" s="3">
        <f>IF(AVERAGE(I3:K3)&gt;=4,"Positivo",IF(AVERAGE(I3:K3)&gt;=3,"Neutro","Atenção"))</f>
        <v/>
      </c>
      <c r="V3" s="3">
        <f>IF(OR(I3&lt;=2,J3&lt;=2,K3&lt;=2,L3&lt;0),"Sim","Não")</f>
        <v/>
      </c>
    </row>
    <row r="4">
      <c r="A4" s="9" t="n">
        <v>2</v>
      </c>
      <c r="B4" s="10" t="n">
        <v>46031</v>
      </c>
      <c r="C4" s="5" t="inlineStr">
        <is>
          <t>Maria Oliveira</t>
        </is>
      </c>
      <c r="D4" s="6" t="inlineStr">
        <is>
          <t>Analista Financeiro</t>
        </is>
      </c>
      <c r="E4" s="6" t="inlineStr">
        <is>
          <t>Financeiro</t>
        </is>
      </c>
      <c r="F4" s="6" t="inlineStr">
        <is>
          <t>Rio de Janeiro</t>
        </is>
      </c>
      <c r="G4" s="5" t="inlineStr">
        <is>
          <t>Ricardo Mota</t>
        </is>
      </c>
      <c r="H4" s="6" t="inlineStr">
        <is>
          <t>1:1</t>
        </is>
      </c>
      <c r="I4" s="6" t="n">
        <v>2</v>
      </c>
      <c r="J4" s="6" t="n">
        <v>3</v>
      </c>
      <c r="K4" s="6" t="n">
        <v>2</v>
      </c>
      <c r="L4" s="6" t="n">
        <v>-20</v>
      </c>
      <c r="M4" s="5" t="inlineStr">
        <is>
          <t>Sobrecarga de demandas no fechamento mensal.</t>
        </is>
      </c>
      <c r="N4" s="6" t="inlineStr">
        <is>
          <t>Carga de Trabalho</t>
        </is>
      </c>
      <c r="O4" s="9">
        <f>IFERROR(VLOOKUP(N4,Listas!$A$2:$B$8,2,FALSE),"Média")</f>
        <v/>
      </c>
      <c r="P4" s="5" t="inlineStr">
        <is>
          <t>Ricardo Mota</t>
        </is>
      </c>
      <c r="Q4" s="7" t="n">
        <v>46081</v>
      </c>
      <c r="R4" s="6" t="inlineStr">
        <is>
          <t>Em andamento</t>
        </is>
      </c>
      <c r="T4" s="11">
        <f>IF(S4="Concluído",0,MAX(0,TODAY()-B4))</f>
        <v/>
      </c>
      <c r="U4" s="9">
        <f>IF(AVERAGE(I4:K4)&gt;=4,"Positivo",IF(AVERAGE(I4:K4)&gt;=3,"Neutro","Atenção"))</f>
        <v/>
      </c>
      <c r="V4" s="9">
        <f>IF(OR(I4&lt;=2,J4&lt;=2,K4&lt;=2,L4&lt;0),"Sim","Não")</f>
        <v/>
      </c>
    </row>
    <row r="5">
      <c r="A5" s="3" t="n">
        <v>3</v>
      </c>
      <c r="B5" s="4" t="n">
        <v>46037</v>
      </c>
      <c r="C5" s="5" t="inlineStr">
        <is>
          <t>Pedro Santos</t>
        </is>
      </c>
      <c r="D5" s="6" t="inlineStr">
        <is>
          <t>Desenvolvedor Pleno</t>
        </is>
      </c>
      <c r="E5" s="6" t="inlineStr">
        <is>
          <t>Tecnologia</t>
        </is>
      </c>
      <c r="F5" s="6" t="inlineStr">
        <is>
          <t>Belo Horizonte</t>
        </is>
      </c>
      <c r="G5" s="5" t="inlineStr">
        <is>
          <t>Juliana Costa</t>
        </is>
      </c>
      <c r="H5" s="6" t="inlineStr">
        <is>
          <t>Avaliação de Liderança</t>
        </is>
      </c>
      <c r="I5" s="6" t="n">
        <v>5</v>
      </c>
      <c r="J5" s="6" t="n">
        <v>5</v>
      </c>
      <c r="K5" s="6" t="n">
        <v>4</v>
      </c>
      <c r="L5" s="6" t="n">
        <v>70</v>
      </c>
      <c r="M5" s="5" t="inlineStr">
        <is>
          <t>Gestora muito presente, apoia o crescimento técnico.</t>
        </is>
      </c>
      <c r="N5" s="6" t="inlineStr">
        <is>
          <t>Liderança</t>
        </is>
      </c>
      <c r="O5" s="3">
        <f>IFERROR(VLOOKUP(N5,Listas!$A$2:$B$8,2,FALSE),"Média")</f>
        <v/>
      </c>
      <c r="P5" s="5" t="inlineStr"/>
      <c r="Q5" s="6" t="n"/>
      <c r="R5" s="6" t="inlineStr">
        <is>
          <t>Não aplicável</t>
        </is>
      </c>
      <c r="T5" s="8">
        <f>IF(S5="Concluído",0,MAX(0,TODAY()-B5))</f>
        <v/>
      </c>
      <c r="U5" s="3">
        <f>IF(AVERAGE(I5:K5)&gt;=4,"Positivo",IF(AVERAGE(I5:K5)&gt;=3,"Neutro","Atenção"))</f>
        <v/>
      </c>
      <c r="V5" s="3">
        <f>IF(OR(I5&lt;=2,J5&lt;=2,K5&lt;=2,L5&lt;0),"Sim","Não")</f>
        <v/>
      </c>
    </row>
    <row r="6">
      <c r="A6" s="9" t="n">
        <v>4</v>
      </c>
      <c r="B6" s="10" t="n">
        <v>46043</v>
      </c>
      <c r="C6" s="5" t="inlineStr">
        <is>
          <t>Ana Souza</t>
        </is>
      </c>
      <c r="D6" s="6" t="inlineStr">
        <is>
          <t>Vendedora Sênior</t>
        </is>
      </c>
      <c r="E6" s="6" t="inlineStr">
        <is>
          <t>Comercial</t>
        </is>
      </c>
      <c r="F6" s="6" t="inlineStr">
        <is>
          <t>Curitiba</t>
        </is>
      </c>
      <c r="G6" s="5" t="inlineStr">
        <is>
          <t>Marcos Vieira</t>
        </is>
      </c>
      <c r="H6" s="6" t="inlineStr">
        <is>
          <t>Pesquisa de Clima</t>
        </is>
      </c>
      <c r="I6" s="6" t="n">
        <v>3</v>
      </c>
      <c r="J6" s="6" t="n">
        <v>3</v>
      </c>
      <c r="K6" s="6" t="n">
        <v>3</v>
      </c>
      <c r="L6" s="6" t="n">
        <v>10</v>
      </c>
      <c r="M6" s="5" t="inlineStr">
        <is>
          <t>Comissões poderiam ser mais transparentes.</t>
        </is>
      </c>
      <c r="N6" s="6" t="inlineStr">
        <is>
          <t>Remuneração</t>
        </is>
      </c>
      <c r="O6" s="9">
        <f>IFERROR(VLOOKUP(N6,Listas!$A$2:$B$8,2,FALSE),"Média")</f>
        <v/>
      </c>
      <c r="P6" s="5" t="inlineStr">
        <is>
          <t>Paula Reis</t>
        </is>
      </c>
      <c r="Q6" s="7" t="n">
        <v>46096</v>
      </c>
      <c r="R6" s="6" t="inlineStr">
        <is>
          <t>Não iniciado</t>
        </is>
      </c>
      <c r="T6" s="11">
        <f>IF(S6="Concluído",0,MAX(0,TODAY()-B6))</f>
        <v/>
      </c>
      <c r="U6" s="9">
        <f>IF(AVERAGE(I6:K6)&gt;=4,"Positivo",IF(AVERAGE(I6:K6)&gt;=3,"Neutro","Atenção"))</f>
        <v/>
      </c>
      <c r="V6" s="9">
        <f>IF(OR(I6&lt;=2,J6&lt;=2,K6&lt;=2,L6&lt;0),"Sim","Não")</f>
        <v/>
      </c>
    </row>
    <row r="7">
      <c r="A7" s="3" t="n">
        <v>5</v>
      </c>
      <c r="B7" s="4" t="n">
        <v>46050</v>
      </c>
      <c r="C7" s="5" t="inlineStr">
        <is>
          <t>Carlos Pereira</t>
        </is>
      </c>
      <c r="D7" s="6" t="inlineStr">
        <is>
          <t>Operador de Logística</t>
        </is>
      </c>
      <c r="E7" s="6" t="inlineStr">
        <is>
          <t>Operações</t>
        </is>
      </c>
      <c r="F7" s="6" t="inlineStr">
        <is>
          <t>Porto Alegre</t>
        </is>
      </c>
      <c r="G7" s="5" t="inlineStr">
        <is>
          <t>Sandra Alves</t>
        </is>
      </c>
      <c r="H7" s="6" t="inlineStr">
        <is>
          <t>1:1</t>
        </is>
      </c>
      <c r="I7" s="6" t="n">
        <v>2</v>
      </c>
      <c r="J7" s="6" t="n">
        <v>2</v>
      </c>
      <c r="K7" s="6" t="n">
        <v>2</v>
      </c>
      <c r="L7" s="6" t="n">
        <v>-40</v>
      </c>
      <c r="M7" s="5" t="inlineStr">
        <is>
          <t>Falta reconhecimento pelo trabalho realizado.</t>
        </is>
      </c>
      <c r="N7" s="6" t="inlineStr">
        <is>
          <t>Reconhecimento</t>
        </is>
      </c>
      <c r="O7" s="3">
        <f>IFERROR(VLOOKUP(N7,Listas!$A$2:$B$8,2,FALSE),"Média")</f>
        <v/>
      </c>
      <c r="P7" s="5" t="inlineStr">
        <is>
          <t>Sandra Alves</t>
        </is>
      </c>
      <c r="Q7" s="7" t="n">
        <v>46080</v>
      </c>
      <c r="R7" s="6" t="inlineStr">
        <is>
          <t>Em andamento</t>
        </is>
      </c>
      <c r="T7" s="8">
        <f>IF(S7="Concluído",0,MAX(0,TODAY()-B7))</f>
        <v/>
      </c>
      <c r="U7" s="3">
        <f>IF(AVERAGE(I7:K7)&gt;=4,"Positivo",IF(AVERAGE(I7:K7)&gt;=3,"Neutro","Atenção"))</f>
        <v/>
      </c>
      <c r="V7" s="3">
        <f>IF(OR(I7&lt;=2,J7&lt;=2,K7&lt;=2,L7&lt;0),"Sim","Não")</f>
        <v/>
      </c>
    </row>
    <row r="8">
      <c r="A8" s="9" t="n">
        <v>6</v>
      </c>
      <c r="B8" s="10" t="n">
        <v>46056</v>
      </c>
      <c r="C8" s="5" t="inlineStr">
        <is>
          <t>Juliana Costa</t>
        </is>
      </c>
      <c r="D8" s="6" t="inlineStr">
        <is>
          <t>Gerente de TI</t>
        </is>
      </c>
      <c r="E8" s="6" t="inlineStr">
        <is>
          <t>Tecnologia</t>
        </is>
      </c>
      <c r="F8" s="6" t="inlineStr">
        <is>
          <t>Salvador</t>
        </is>
      </c>
      <c r="G8" s="5" t="inlineStr">
        <is>
          <t>Bruno Teixeira</t>
        </is>
      </c>
      <c r="H8" s="6" t="inlineStr">
        <is>
          <t>Pesquisa de Clima</t>
        </is>
      </c>
      <c r="I8" s="6" t="n">
        <v>4</v>
      </c>
      <c r="J8" s="6" t="n">
        <v>4</v>
      </c>
      <c r="K8" s="6" t="n">
        <v>4</v>
      </c>
      <c r="L8" s="6" t="n">
        <v>50</v>
      </c>
      <c r="M8" s="5" t="inlineStr">
        <is>
          <t>Boa estrutura, mas faltam benefícios como plano odontológico.</t>
        </is>
      </c>
      <c r="N8" s="6" t="inlineStr">
        <is>
          <t>Benefícios</t>
        </is>
      </c>
      <c r="O8" s="9">
        <f>IFERROR(VLOOKUP(N8,Listas!$A$2:$B$8,2,FALSE),"Média")</f>
        <v/>
      </c>
      <c r="P8" s="5" t="inlineStr">
        <is>
          <t>Carla Nunes</t>
        </is>
      </c>
      <c r="Q8" s="7" t="n">
        <v>46112</v>
      </c>
      <c r="R8" s="6" t="inlineStr">
        <is>
          <t>Não iniciado</t>
        </is>
      </c>
      <c r="T8" s="11">
        <f>IF(S8="Concluído",0,MAX(0,TODAY()-B8))</f>
        <v/>
      </c>
      <c r="U8" s="9">
        <f>IF(AVERAGE(I8:K8)&gt;=4,"Positivo",IF(AVERAGE(I8:K8)&gt;=3,"Neutro","Atenção"))</f>
        <v/>
      </c>
      <c r="V8" s="9">
        <f>IF(OR(I8&lt;=2,J8&lt;=2,K8&lt;=2,L8&lt;0),"Sim","Não")</f>
        <v/>
      </c>
    </row>
    <row r="9">
      <c r="A9" s="3" t="n">
        <v>7</v>
      </c>
      <c r="B9" s="4" t="n">
        <v>46059</v>
      </c>
      <c r="C9" s="5" t="inlineStr">
        <is>
          <t>Rafael Almeida</t>
        </is>
      </c>
      <c r="D9" s="6" t="inlineStr">
        <is>
          <t>Assistente Comercial</t>
        </is>
      </c>
      <c r="E9" s="6" t="inlineStr">
        <is>
          <t>Comercial</t>
        </is>
      </c>
      <c r="F9" s="6" t="inlineStr">
        <is>
          <t>Recife</t>
        </is>
      </c>
      <c r="G9" s="5" t="inlineStr">
        <is>
          <t>Marcos Vieira</t>
        </is>
      </c>
      <c r="H9" s="6" t="inlineStr">
        <is>
          <t>Entrevista de Desligamento</t>
        </is>
      </c>
      <c r="I9" s="6" t="n">
        <v>2</v>
      </c>
      <c r="J9" s="6" t="n">
        <v>1</v>
      </c>
      <c r="K9" s="6" t="n">
        <v>2</v>
      </c>
      <c r="L9" s="6" t="n">
        <v>-60</v>
      </c>
      <c r="M9" s="5" t="inlineStr">
        <is>
          <t>Saída motivada por falta de plano de carreira.</t>
        </is>
      </c>
      <c r="N9" s="6" t="inlineStr">
        <is>
          <t>Carreira</t>
        </is>
      </c>
      <c r="O9" s="3">
        <f>IFERROR(VLOOKUP(N9,Listas!$A$2:$B$8,2,FALSE),"Média")</f>
        <v/>
      </c>
      <c r="P9" s="5" t="inlineStr">
        <is>
          <t>Paula Reis</t>
        </is>
      </c>
      <c r="Q9" s="7" t="n">
        <v>46091</v>
      </c>
      <c r="R9" s="6" t="inlineStr">
        <is>
          <t>Em andamento</t>
        </is>
      </c>
      <c r="T9" s="8">
        <f>IF(S9="Concluído",0,MAX(0,TODAY()-B9))</f>
        <v/>
      </c>
      <c r="U9" s="3">
        <f>IF(AVERAGE(I9:K9)&gt;=4,"Positivo",IF(AVERAGE(I9:K9)&gt;=3,"Neutro","Atenção"))</f>
        <v/>
      </c>
      <c r="V9" s="3">
        <f>IF(OR(I9&lt;=2,J9&lt;=2,K9&lt;=2,L9&lt;0),"Sim","Não")</f>
        <v/>
      </c>
    </row>
    <row r="10">
      <c r="A10" s="9" t="n">
        <v>8</v>
      </c>
      <c r="B10" s="10" t="n">
        <v>46065</v>
      </c>
      <c r="C10" s="5" t="inlineStr">
        <is>
          <t>Camila Ferreira</t>
        </is>
      </c>
      <c r="D10" s="6" t="inlineStr">
        <is>
          <t>Analista de DP</t>
        </is>
      </c>
      <c r="E10" s="6" t="inlineStr">
        <is>
          <t>Recursos Humanos</t>
        </is>
      </c>
      <c r="F10" s="6" t="inlineStr">
        <is>
          <t>Fortaleza</t>
        </is>
      </c>
      <c r="G10" s="5" t="inlineStr">
        <is>
          <t>Fernanda Lima</t>
        </is>
      </c>
      <c r="H10" s="6" t="inlineStr">
        <is>
          <t>1:1</t>
        </is>
      </c>
      <c r="I10" s="6" t="n">
        <v>5</v>
      </c>
      <c r="J10" s="6" t="n">
        <v>4</v>
      </c>
      <c r="K10" s="6" t="n">
        <v>5</v>
      </c>
      <c r="L10" s="6" t="n">
        <v>80</v>
      </c>
      <c r="M10" s="5" t="inlineStr">
        <is>
          <t>Muito satisfeita com as oportunidades de desenvolvimento.</t>
        </is>
      </c>
      <c r="N10" s="6" t="inlineStr">
        <is>
          <t>Carreira</t>
        </is>
      </c>
      <c r="O10" s="9">
        <f>IFERROR(VLOOKUP(N10,Listas!$A$2:$B$8,2,FALSE),"Média")</f>
        <v/>
      </c>
      <c r="P10" s="5" t="inlineStr"/>
      <c r="Q10" s="6" t="n"/>
      <c r="R10" s="6" t="inlineStr">
        <is>
          <t>Não aplicável</t>
        </is>
      </c>
      <c r="T10" s="11">
        <f>IF(S10="Concluído",0,MAX(0,TODAY()-B10))</f>
        <v/>
      </c>
      <c r="U10" s="9">
        <f>IF(AVERAGE(I10:K10)&gt;=4,"Positivo",IF(AVERAGE(I10:K10)&gt;=3,"Neutro","Atenção"))</f>
        <v/>
      </c>
      <c r="V10" s="9">
        <f>IF(OR(I10&lt;=2,J10&lt;=2,K10&lt;=2,L10&lt;0),"Sim","Não")</f>
        <v/>
      </c>
    </row>
    <row r="11">
      <c r="A11" s="3" t="n">
        <v>9</v>
      </c>
      <c r="B11" s="4" t="n">
        <v>46073</v>
      </c>
      <c r="C11" s="5" t="inlineStr">
        <is>
          <t>Lucas Rodrigues</t>
        </is>
      </c>
      <c r="D11" s="6" t="inlineStr">
        <is>
          <t>Analista Contábil</t>
        </is>
      </c>
      <c r="E11" s="6" t="inlineStr">
        <is>
          <t>Financeiro</t>
        </is>
      </c>
      <c r="F11" s="6" t="inlineStr">
        <is>
          <t>Brasília</t>
        </is>
      </c>
      <c r="G11" s="5" t="inlineStr">
        <is>
          <t>Ricardo Mota</t>
        </is>
      </c>
      <c r="H11" s="6" t="inlineStr">
        <is>
          <t>Pesquisa de Clima</t>
        </is>
      </c>
      <c r="I11" s="6" t="n">
        <v>3</v>
      </c>
      <c r="J11" s="6" t="n">
        <v>3</v>
      </c>
      <c r="K11" s="6" t="n">
        <v>2</v>
      </c>
      <c r="L11" s="6" t="n">
        <v>-10</v>
      </c>
      <c r="M11" s="5" t="inlineStr">
        <is>
          <t>Gostaria de mais treinamentos técnicos.</t>
        </is>
      </c>
      <c r="N11" s="6" t="inlineStr">
        <is>
          <t>Carreira</t>
        </is>
      </c>
      <c r="O11" s="3">
        <f>IFERROR(VLOOKUP(N11,Listas!$A$2:$B$8,2,FALSE),"Média")</f>
        <v/>
      </c>
      <c r="P11" s="5" t="inlineStr">
        <is>
          <t>Carla Nunes</t>
        </is>
      </c>
      <c r="Q11" s="7" t="n">
        <v>46101</v>
      </c>
      <c r="R11" s="6" t="inlineStr">
        <is>
          <t>Não iniciado</t>
        </is>
      </c>
      <c r="T11" s="8">
        <f>IF(S11="Concluído",0,MAX(0,TODAY()-B11))</f>
        <v/>
      </c>
      <c r="U11" s="3">
        <f>IF(AVERAGE(I11:K11)&gt;=4,"Positivo",IF(AVERAGE(I11:K11)&gt;=3,"Neutro","Atenção"))</f>
        <v/>
      </c>
      <c r="V11" s="3">
        <f>IF(OR(I11&lt;=2,J11&lt;=2,K11&lt;=2,L11&lt;0),"Sim","Não")</f>
        <v/>
      </c>
    </row>
    <row r="12">
      <c r="A12" s="9" t="n">
        <v>10</v>
      </c>
      <c r="B12" s="10" t="n">
        <v>46081</v>
      </c>
      <c r="C12" s="5" t="inlineStr">
        <is>
          <t>Fernanda Lima</t>
        </is>
      </c>
      <c r="D12" s="6" t="inlineStr">
        <is>
          <t>Gerente de RH</t>
        </is>
      </c>
      <c r="E12" s="6" t="inlineStr">
        <is>
          <t>Recursos Humanos</t>
        </is>
      </c>
      <c r="F12" s="6" t="inlineStr">
        <is>
          <t>Campinas</t>
        </is>
      </c>
      <c r="G12" s="5" t="inlineStr">
        <is>
          <t>Bruno Teixeira</t>
        </is>
      </c>
      <c r="H12" s="6" t="inlineStr">
        <is>
          <t>Avaliação de Liderança</t>
        </is>
      </c>
      <c r="I12" s="6" t="n">
        <v>4</v>
      </c>
      <c r="J12" s="6" t="n">
        <v>5</v>
      </c>
      <c r="K12" s="6" t="n">
        <v>4</v>
      </c>
      <c r="L12" s="6" t="n">
        <v>60</v>
      </c>
      <c r="M12" s="5" t="inlineStr">
        <is>
          <t>Liderança forte, clima positivo na equipe.</t>
        </is>
      </c>
      <c r="N12" s="6" t="inlineStr">
        <is>
          <t>Liderança</t>
        </is>
      </c>
      <c r="O12" s="9">
        <f>IFERROR(VLOOKUP(N12,Listas!$A$2:$B$8,2,FALSE),"Média")</f>
        <v/>
      </c>
      <c r="P12" s="5" t="inlineStr"/>
      <c r="Q12" s="6" t="n"/>
      <c r="R12" s="6" t="inlineStr">
        <is>
          <t>Não aplicável</t>
        </is>
      </c>
      <c r="T12" s="11">
        <f>IF(S12="Concluído",0,MAX(0,TODAY()-B12))</f>
        <v/>
      </c>
      <c r="U12" s="9">
        <f>IF(AVERAGE(I12:K12)&gt;=4,"Positivo",IF(AVERAGE(I12:K12)&gt;=3,"Neutro","Atenção"))</f>
        <v/>
      </c>
      <c r="V12" s="9">
        <f>IF(OR(I12&lt;=2,J12&lt;=2,K12&lt;=2,L12&lt;0),"Sim","Não")</f>
        <v/>
      </c>
    </row>
  </sheetData>
  <autoFilter ref="A2:V12"/>
  <mergeCells count="1">
    <mergeCell ref="A1:V1"/>
  </mergeCells>
  <conditionalFormatting sqref="I3:K12">
    <cfRule type="expression" priority="1" dxfId="0" stopIfTrue="0">
      <formula>AND(I3&gt;=1,I3&lt;=2)</formula>
    </cfRule>
    <cfRule type="expression" priority="2" dxfId="1" stopIfTrue="0">
      <formula>AND(I3&gt;=4,I3&lt;=5)</formula>
    </cfRule>
  </conditionalFormatting>
  <conditionalFormatting sqref="U3:U12">
    <cfRule type="expression" priority="3" dxfId="0" stopIfTrue="0">
      <formula>$U3="Atenção"</formula>
    </cfRule>
    <cfRule type="expression" priority="4" dxfId="1" stopIfTrue="0">
      <formula>$U3="Positivo"</formula>
    </cfRule>
  </conditionalFormatting>
  <conditionalFormatting sqref="V3:V12">
    <cfRule type="expression" priority="5" dxfId="0" stopIfTrue="0">
      <formula>$V3="Sim"</formula>
    </cfRule>
  </conditionalFormatting>
  <dataValidations count="4">
    <dataValidation sqref="H3:H12" showErrorMessage="1" showInputMessage="1" allowBlank="1" type="list">
      <formula1>"Pesquisa de Clima,1:1,Avaliação de Liderança,Entrevista de Desligamento"</formula1>
    </dataValidation>
    <dataValidation sqref="N3:N12" showErrorMessage="1" showInputMessage="1" allowBlank="1" type="list">
      <formula1>"Reconhecimento,Remuneração,Benefícios,Liderança,Carreira,Carga de Trabalho,Ambiente"</formula1>
    </dataValidation>
    <dataValidation sqref="S3:S12" showErrorMessage="1" showInputMessage="1" allowBlank="1" type="list">
      <formula1>"Não iniciado,Em andamento,Concluído,Não aplicável"</formula1>
    </dataValidation>
    <dataValidation sqref="I3:K12" showErrorMessage="1" showInputMessage="1" allowBlank="1" type="whole" operator="between">
      <formula1>1</formula1>
      <formula2>5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4B8A6"/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28" customWidth="1" min="4" max="4"/>
    <col width="18" customWidth="1" min="5" max="5"/>
  </cols>
  <sheetData>
    <row r="1">
      <c r="A1" s="12" t="inlineStr">
        <is>
          <t>Tema Principal</t>
        </is>
      </c>
      <c r="B1" s="12" t="inlineStr">
        <is>
          <t>Prioridade</t>
        </is>
      </c>
      <c r="D1" s="12" t="inlineStr">
        <is>
          <t>Tipo de Feedback</t>
        </is>
      </c>
      <c r="E1" s="12" t="inlineStr">
        <is>
          <t>Status da Ação</t>
        </is>
      </c>
    </row>
    <row r="2">
      <c r="A2" s="13" t="inlineStr">
        <is>
          <t>Reconhecimento</t>
        </is>
      </c>
      <c r="B2" s="13" t="inlineStr">
        <is>
          <t>Média</t>
        </is>
      </c>
      <c r="D2" s="14" t="inlineStr">
        <is>
          <t>Pesquisa de Clima</t>
        </is>
      </c>
      <c r="E2" s="14" t="inlineStr">
        <is>
          <t>Não iniciado</t>
        </is>
      </c>
    </row>
    <row r="3">
      <c r="A3" s="14" t="inlineStr">
        <is>
          <t>Remuneração</t>
        </is>
      </c>
      <c r="B3" s="14" t="inlineStr">
        <is>
          <t>Alta</t>
        </is>
      </c>
      <c r="D3" s="14" t="inlineStr">
        <is>
          <t>1:1</t>
        </is>
      </c>
      <c r="E3" s="14" t="inlineStr">
        <is>
          <t>Em andamento</t>
        </is>
      </c>
    </row>
    <row r="4">
      <c r="A4" s="13" t="inlineStr">
        <is>
          <t>Benefícios</t>
        </is>
      </c>
      <c r="B4" s="13" t="inlineStr">
        <is>
          <t>Média</t>
        </is>
      </c>
      <c r="D4" s="14" t="inlineStr">
        <is>
          <t>Avaliação de Liderança</t>
        </is>
      </c>
      <c r="E4" s="14" t="inlineStr">
        <is>
          <t>Concluído</t>
        </is>
      </c>
    </row>
    <row r="5">
      <c r="A5" s="14" t="inlineStr">
        <is>
          <t>Liderança</t>
        </is>
      </c>
      <c r="B5" s="14" t="inlineStr">
        <is>
          <t>Alta</t>
        </is>
      </c>
      <c r="D5" s="14" t="inlineStr">
        <is>
          <t>Entrevista de Desligamento</t>
        </is>
      </c>
      <c r="E5" s="14" t="inlineStr">
        <is>
          <t>Não aplicável</t>
        </is>
      </c>
    </row>
    <row r="6">
      <c r="A6" s="13" t="inlineStr">
        <is>
          <t>Carreira</t>
        </is>
      </c>
      <c r="B6" s="13" t="inlineStr">
        <is>
          <t>Média</t>
        </is>
      </c>
    </row>
    <row r="7">
      <c r="A7" s="14" t="inlineStr">
        <is>
          <t>Carga de Trabalho</t>
        </is>
      </c>
      <c r="B7" s="14" t="inlineStr">
        <is>
          <t>Alta</t>
        </is>
      </c>
    </row>
    <row r="8">
      <c r="A8" s="13" t="inlineStr">
        <is>
          <t>Ambiente</t>
        </is>
      </c>
      <c r="B8" s="13" t="inlineStr">
        <is>
          <t>Baixa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E293B"/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2" max="2"/>
    <col width="3" customWidth="1" min="3" max="3"/>
    <col width="26" customWidth="1" min="4" max="4"/>
    <col width="18" customWidth="1" min="5" max="5"/>
    <col width="3" customWidth="1" min="6" max="6"/>
    <col width="16" customWidth="1" min="7" max="7"/>
    <col width="16" customWidth="1" min="8" max="8"/>
  </cols>
  <sheetData>
    <row r="1" ht="28" customHeight="1">
      <c r="A1" s="15" t="inlineStr">
        <is>
          <t>Dashboard — Indicadores de Feedback</t>
        </is>
      </c>
    </row>
    <row r="3">
      <c r="A3" s="16" t="inlineStr">
        <is>
          <t>Indicadores Principais</t>
        </is>
      </c>
      <c r="B3" s="17" t="n"/>
      <c r="C3" s="17" t="n"/>
      <c r="D3" s="16" t="inlineStr">
        <is>
          <t>Feedbacks por Tema Principal</t>
        </is>
      </c>
      <c r="E3" s="17" t="n"/>
      <c r="F3" s="17" t="n"/>
    </row>
    <row r="4">
      <c r="A4" s="13" t="inlineStr">
        <is>
          <t>Total de feedbacks</t>
        </is>
      </c>
      <c r="B4" s="18">
        <f>COUNTA(Feedbacks!A3:A12)</f>
        <v/>
      </c>
      <c r="D4" s="19" t="inlineStr">
        <is>
          <t>Tema</t>
        </is>
      </c>
      <c r="E4" s="19" t="inlineStr">
        <is>
          <t>Quantidade</t>
        </is>
      </c>
    </row>
    <row r="5">
      <c r="A5" s="14" t="inlineStr">
        <is>
          <t>Média geral de satisfação</t>
        </is>
      </c>
      <c r="B5" s="20">
        <f>IFERROR(AVERAGE(Feedbacks!I3:I12),0)</f>
        <v/>
      </c>
      <c r="D5" s="14" t="inlineStr">
        <is>
          <t>Reconhecimento</t>
        </is>
      </c>
      <c r="E5" s="3">
        <f>COUNTIF(Feedbacks!$N$3:$N$12,D5)</f>
        <v/>
      </c>
    </row>
    <row r="6">
      <c r="A6" s="13" t="inlineStr">
        <is>
          <t>Média de liderança</t>
        </is>
      </c>
      <c r="B6" s="21">
        <f>IFERROR(AVERAGE(Feedbacks!J3:J12),0)</f>
        <v/>
      </c>
      <c r="D6" s="14" t="inlineStr">
        <is>
          <t>Remuneração</t>
        </is>
      </c>
      <c r="E6" s="3">
        <f>COUNTIF(Feedbacks!$N$3:$N$12,D6)</f>
        <v/>
      </c>
    </row>
    <row r="7">
      <c r="A7" s="14" t="inlineStr">
        <is>
          <t>Média de desenvolvimento</t>
        </is>
      </c>
      <c r="B7" s="20">
        <f>IFERROR(AVERAGE(Feedbacks!K3:K12),0)</f>
        <v/>
      </c>
      <c r="D7" s="14" t="inlineStr">
        <is>
          <t>Benefícios</t>
        </is>
      </c>
      <c r="E7" s="3">
        <f>COUNTIF(Feedbacks!$N$3:$N$12,D7)</f>
        <v/>
      </c>
    </row>
    <row r="8">
      <c r="A8" s="13" t="inlineStr">
        <is>
          <t>eNPS médio</t>
        </is>
      </c>
      <c r="B8" s="18">
        <f>IFERROR(AVERAGE(Feedbacks!L3:L12),0)</f>
        <v/>
      </c>
      <c r="D8" s="14" t="inlineStr">
        <is>
          <t>Liderança</t>
        </is>
      </c>
      <c r="E8" s="3">
        <f>COUNTIF(Feedbacks!$N$3:$N$12,D8)</f>
        <v/>
      </c>
    </row>
    <row r="9">
      <c r="A9" s="14" t="inlineStr">
        <is>
          <t>Feedbacks que exigem ação</t>
        </is>
      </c>
      <c r="B9" s="22">
        <f>COUNTIF(Feedbacks!V3:V12,"Sim")</f>
        <v/>
      </c>
      <c r="D9" s="14" t="inlineStr">
        <is>
          <t>Carreira</t>
        </is>
      </c>
      <c r="E9" s="3">
        <f>COUNTIF(Feedbacks!$N$3:$N$12,D9)</f>
        <v/>
      </c>
    </row>
    <row r="10">
      <c r="A10" s="13" t="inlineStr">
        <is>
          <t>Ações concluídas</t>
        </is>
      </c>
      <c r="B10" s="18">
        <f>COUNTIF(Feedbacks!S3:S12,"Concluído")</f>
        <v/>
      </c>
      <c r="D10" s="14" t="inlineStr">
        <is>
          <t>Carga de Trabalho</t>
        </is>
      </c>
      <c r="E10" s="3">
        <f>COUNTIF(Feedbacks!$N$3:$N$12,D10)</f>
        <v/>
      </c>
    </row>
    <row r="11">
      <c r="A11" s="14" t="inlineStr">
        <is>
          <t>Percentual de ações concluídas</t>
        </is>
      </c>
      <c r="B11" s="23">
        <f>IFERROR(COUNTIF(Feedbacks!S3:S12,"Concluído")/COUNTA(Feedbacks!A3:A12),0)</f>
        <v/>
      </c>
      <c r="D11" s="14" t="inlineStr">
        <is>
          <t>Ambiente</t>
        </is>
      </c>
      <c r="E11" s="3">
        <f>COUNTIF(Feedbacks!$N$3:$N$12,D11)</f>
        <v/>
      </c>
    </row>
    <row r="13">
      <c r="D13" s="16" t="inlineStr">
        <is>
          <t>Média de Satisfação por Departamento</t>
        </is>
      </c>
      <c r="E13" s="17" t="n"/>
      <c r="F13" s="17" t="n"/>
    </row>
    <row r="14">
      <c r="A14" s="16" t="inlineStr">
        <is>
          <t>Evolução da Média de Satisfação por Data</t>
        </is>
      </c>
      <c r="B14" s="17" t="n"/>
      <c r="C14" s="17" t="n"/>
      <c r="D14" s="19" t="inlineStr">
        <is>
          <t>Departamento</t>
        </is>
      </c>
      <c r="E14" s="19" t="inlineStr">
        <is>
          <t>Média de Satisfação</t>
        </is>
      </c>
    </row>
    <row r="15">
      <c r="A15" s="19" t="inlineStr">
        <is>
          <t>Data</t>
        </is>
      </c>
      <c r="B15" s="19" t="inlineStr">
        <is>
          <t>Média de Satisfação</t>
        </is>
      </c>
      <c r="D15" s="14" t="inlineStr">
        <is>
          <t>Recursos Humanos</t>
        </is>
      </c>
      <c r="E15" s="24">
        <f>IFERROR(AVERAGEIF(Feedbacks!$E$3:$E$12,D15,Feedbacks!$I$3:$I$12),0)</f>
        <v/>
      </c>
    </row>
    <row r="16">
      <c r="A16" s="25">
        <f>Feedbacks!B3</f>
        <v/>
      </c>
      <c r="B16" s="24">
        <f>IFERROR(AVERAGE(Feedbacks!I3:K3),0)</f>
        <v/>
      </c>
      <c r="D16" s="14" t="inlineStr">
        <is>
          <t>Financeiro</t>
        </is>
      </c>
      <c r="E16" s="24">
        <f>IFERROR(AVERAGEIF(Feedbacks!$E$3:$E$12,D16,Feedbacks!$I$3:$I$12),0)</f>
        <v/>
      </c>
    </row>
    <row r="17">
      <c r="A17" s="25">
        <f>Feedbacks!B4</f>
        <v/>
      </c>
      <c r="B17" s="24">
        <f>IFERROR(AVERAGE(Feedbacks!I4:K4),0)</f>
        <v/>
      </c>
      <c r="D17" s="14" t="inlineStr">
        <is>
          <t>Tecnologia</t>
        </is>
      </c>
      <c r="E17" s="24">
        <f>IFERROR(AVERAGEIF(Feedbacks!$E$3:$E$12,D17,Feedbacks!$I$3:$I$12),0)</f>
        <v/>
      </c>
    </row>
    <row r="18">
      <c r="A18" s="25">
        <f>Feedbacks!B5</f>
        <v/>
      </c>
      <c r="B18" s="24">
        <f>IFERROR(AVERAGE(Feedbacks!I5:K5),0)</f>
        <v/>
      </c>
      <c r="D18" s="14" t="inlineStr">
        <is>
          <t>Comercial</t>
        </is>
      </c>
      <c r="E18" s="24">
        <f>IFERROR(AVERAGEIF(Feedbacks!$E$3:$E$12,D18,Feedbacks!$I$3:$I$12),0)</f>
        <v/>
      </c>
    </row>
    <row r="19">
      <c r="A19" s="25">
        <f>Feedbacks!B6</f>
        <v/>
      </c>
      <c r="B19" s="24">
        <f>IFERROR(AVERAGE(Feedbacks!I6:K6),0)</f>
        <v/>
      </c>
      <c r="D19" s="14" t="inlineStr">
        <is>
          <t>Operações</t>
        </is>
      </c>
      <c r="E19" s="24">
        <f>IFERROR(AVERAGEIF(Feedbacks!$E$3:$E$12,D19,Feedbacks!$I$3:$I$12),0)</f>
        <v/>
      </c>
    </row>
    <row r="20">
      <c r="A20" s="25">
        <f>Feedbacks!B7</f>
        <v/>
      </c>
      <c r="B20" s="24">
        <f>IFERROR(AVERAGE(Feedbacks!I7:K7),0)</f>
        <v/>
      </c>
    </row>
    <row r="21">
      <c r="A21" s="25">
        <f>Feedbacks!B8</f>
        <v/>
      </c>
      <c r="B21" s="24">
        <f>IFERROR(AVERAGE(Feedbacks!I8:K8),0)</f>
        <v/>
      </c>
      <c r="D21" s="16" t="inlineStr">
        <is>
          <t>Distribuição das Ações por Status</t>
        </is>
      </c>
      <c r="E21" s="17" t="n"/>
      <c r="F21" s="17" t="n"/>
    </row>
    <row r="22">
      <c r="A22" s="25">
        <f>Feedbacks!B9</f>
        <v/>
      </c>
      <c r="B22" s="24">
        <f>IFERROR(AVERAGE(Feedbacks!I9:K9),0)</f>
        <v/>
      </c>
      <c r="D22" s="19" t="inlineStr">
        <is>
          <t>Status</t>
        </is>
      </c>
      <c r="E22" s="19" t="inlineStr">
        <is>
          <t>Quantidade</t>
        </is>
      </c>
    </row>
    <row r="23">
      <c r="A23" s="25">
        <f>Feedbacks!B10</f>
        <v/>
      </c>
      <c r="B23" s="24">
        <f>IFERROR(AVERAGE(Feedbacks!I10:K10),0)</f>
        <v/>
      </c>
      <c r="D23" s="14" t="inlineStr">
        <is>
          <t>Não iniciado</t>
        </is>
      </c>
      <c r="E23" s="3">
        <f>COUNTIF(Feedbacks!$S$3:$S$12,D23)</f>
        <v/>
      </c>
    </row>
    <row r="24">
      <c r="A24" s="25">
        <f>Feedbacks!B11</f>
        <v/>
      </c>
      <c r="B24" s="24">
        <f>IFERROR(AVERAGE(Feedbacks!I11:K11),0)</f>
        <v/>
      </c>
      <c r="D24" s="14" t="inlineStr">
        <is>
          <t>Em andamento</t>
        </is>
      </c>
      <c r="E24" s="3">
        <f>COUNTIF(Feedbacks!$S$3:$S$12,D24)</f>
        <v/>
      </c>
    </row>
    <row r="25">
      <c r="A25" s="25">
        <f>Feedbacks!B12</f>
        <v/>
      </c>
      <c r="B25" s="24">
        <f>IFERROR(AVERAGE(Feedbacks!I12:K12),0)</f>
        <v/>
      </c>
      <c r="D25" s="14" t="inlineStr">
        <is>
          <t>Concluído</t>
        </is>
      </c>
      <c r="E25" s="3">
        <f>COUNTIF(Feedbacks!$S$3:$S$12,D25)</f>
        <v/>
      </c>
    </row>
    <row r="26">
      <c r="D26" s="14" t="inlineStr">
        <is>
          <t>Não aplicável</t>
        </is>
      </c>
      <c r="E26" s="3">
        <f>COUNTIF(Feedbacks!$S$3:$S$12,D26)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22C55E"/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12" customWidth="1" min="1" max="1"/>
    <col width="110" customWidth="1" min="2" max="2"/>
  </cols>
  <sheetData>
    <row r="1" ht="28" customHeight="1">
      <c r="A1" s="26" t="inlineStr">
        <is>
          <t>Instruções de Uso — Feedback de Funcionários</t>
        </is>
      </c>
    </row>
    <row r="3">
      <c r="A3" s="12" t="inlineStr">
        <is>
          <t>Etapa</t>
        </is>
      </c>
      <c r="B3" s="12" t="inlineStr">
        <is>
          <t>Orientação</t>
        </is>
      </c>
    </row>
    <row r="4" ht="42" customHeight="1">
      <c r="A4" s="27" t="inlineStr">
        <is>
          <t>Passo 1</t>
        </is>
      </c>
      <c r="B4" s="28" t="inlineStr">
        <is>
          <t>Preencha um registro por feedback na aba Feedbacks, informando data, funcionário, cargo, departamento, cidade, gestor e tipo de feedback.</t>
        </is>
      </c>
    </row>
    <row r="5" ht="42" customHeight="1">
      <c r="A5" s="29" t="inlineStr">
        <is>
          <t>Passo 2</t>
        </is>
      </c>
      <c r="B5" s="30" t="inlineStr">
        <is>
          <t>Atribua notas de 1 a 5 para satisfação, liderança e desenvolvimento, usando sempre o mesmo critério de avaliação para manter a consistência.</t>
        </is>
      </c>
    </row>
    <row r="6" ht="42" customHeight="1">
      <c r="A6" s="27" t="inlineStr">
        <is>
          <t>Passo 3</t>
        </is>
      </c>
      <c r="B6" s="28" t="inlineStr">
        <is>
          <t>Informe o eNPS (-100 a 100), o comentário e o tema principal. A prioridade é calculada automaticamente a partir da aba Listas.</t>
        </is>
      </c>
    </row>
    <row r="7" ht="42" customHeight="1">
      <c r="A7" s="29" t="inlineStr">
        <is>
          <t>Passo 4</t>
        </is>
      </c>
      <c r="B7" s="30" t="inlineStr">
        <is>
          <t>Quando houver necessidade de intervenção, registre o plano de ação, o responsável e o prazo da ação.</t>
        </is>
      </c>
    </row>
    <row r="8" ht="42" customHeight="1">
      <c r="A8" s="27" t="inlineStr">
        <is>
          <t>Passo 5</t>
        </is>
      </c>
      <c r="B8" s="28" t="inlineStr">
        <is>
          <t>Atualize periodicamente o status da ação (Não iniciado, Em andamento, Concluído ou Não aplicável). Os dias em aberto são calculados automaticamente.</t>
        </is>
      </c>
    </row>
    <row r="9" ht="42" customHeight="1">
      <c r="A9" s="29" t="inlineStr">
        <is>
          <t>Passo 6</t>
        </is>
      </c>
      <c r="B9" s="30" t="inlineStr">
        <is>
          <t>Mantenha os comentários objetivos e profissionais. Evite registrar informações sensíveis ou identificáveis desnecessárias, em conformidade com a LGPD e as boas práticas da ANPD.</t>
        </is>
      </c>
    </row>
    <row r="10" ht="42" customHeight="1">
      <c r="A10" s="27" t="inlineStr">
        <is>
          <t>Passo 7</t>
        </is>
      </c>
      <c r="B10" s="28" t="inlineStr">
        <is>
          <t>Acompanhe os resultados na aba Dashboard, que consolida médias, eNPS, ações pendentes e gráficos por tema, departamento e status.</t>
        </is>
      </c>
    </row>
    <row r="12">
      <c r="A12" s="31" t="inlineStr">
        <is>
          <t>Dica: as células em amarelo claro são editáveis. As demais são calculadas automaticamente.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2026-08-01T19:43:16Z</dcterms:created>
  <dcterms:modified xmlns:dcterms="http://purl.org/dc/terms/" xmlns:xsi="http://www.w3.org/2001/XMLSchema-instance" xsi:type="dcterms:W3CDTF">2026-08-01T19:43:16Z</dcterms:modified>
</cp:coreProperties>
</file>