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çamentos" sheetId="1" state="visible" r:id="rId1"/>
    <sheet xmlns:r="http://schemas.openxmlformats.org/officeDocument/2006/relationships" name="Resumo Anual" sheetId="2" state="visible" r:id="rId2"/>
    <sheet xmlns:r="http://schemas.openxmlformats.org/officeDocument/2006/relationships" name="Listas e Instruções" sheetId="3" state="visible" r:id="rId3"/>
  </sheets>
  <definedNames>
    <definedName name="_xlnm._FilterDatabase" localSheetId="0" hidden="1">'Lançamentos'!$A$1:$O$101</definedName>
    <definedName name="_xlnm.Print_Area" localSheetId="0">'Lançamentos'!$A$1:$O$13</definedName>
    <definedName name="_xlnm.Print_Area" localSheetId="1">'Resumo Anual'!$A$1:$W$101</definedName>
    <definedName name="_xlnm.Print_Area" localSheetId="2">'Listas e Instruções'!$A$1:$D$21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,##0.00"/>
    <numFmt numFmtId="166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FFFFFF"/>
      <sz val="14"/>
    </font>
    <font>
      <b val="1"/>
      <color rgb="00FFFFFF"/>
      <sz val="10"/>
    </font>
    <font>
      <b val="1"/>
      <color rgb="000F172A"/>
      <sz val="12"/>
    </font>
    <font>
      <b val="1"/>
      <color rgb="00FFFFFF"/>
    </font>
    <font>
      <b val="1"/>
      <sz val="11"/>
    </font>
    <font>
      <i val="1"/>
      <color rgb="0064748B"/>
      <sz val="9"/>
    </font>
    <font>
      <b val="1"/>
      <color rgb="000F766E"/>
      <sz val="12"/>
    </font>
    <font>
      <color rgb="00334155"/>
      <sz val="10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DCFCE7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/>
    </xf>
    <xf numFmtId="165" fontId="0" fillId="4" borderId="1" applyAlignment="1" pivotButton="0" quotePrefix="0" xfId="0">
      <alignment horizontal="right" vertical="center"/>
    </xf>
    <xf numFmtId="165" fontId="0" fillId="3" borderId="1" applyAlignment="1" pivotButton="0" quotePrefix="0" xfId="0">
      <alignment horizontal="right" vertical="center"/>
    </xf>
    <xf numFmtId="166" fontId="0" fillId="3" borderId="1" applyAlignment="1" pivotButton="0" quotePrefix="0" xfId="0">
      <alignment horizontal="right" vertical="center"/>
    </xf>
    <xf numFmtId="0" fontId="0" fillId="5" borderId="1" applyAlignment="1" pivotButton="0" quotePrefix="0" xfId="0">
      <alignment horizontal="center" vertical="center" wrapText="1"/>
    </xf>
    <xf numFmtId="165" fontId="0" fillId="5" borderId="1" applyAlignment="1" pivotButton="0" quotePrefix="0" xfId="0">
      <alignment horizontal="right" vertical="center"/>
    </xf>
    <xf numFmtId="166" fontId="0" fillId="5" borderId="1" applyAlignment="1" pivotButton="0" quotePrefix="0" xfId="0">
      <alignment horizontal="right" vertical="center"/>
    </xf>
    <xf numFmtId="0" fontId="2" fillId="2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center" vertical="center" wrapText="1"/>
    </xf>
    <xf numFmtId="166" fontId="4" fillId="6" borderId="1" applyAlignment="1" pivotButton="0" quotePrefix="0" xfId="0">
      <alignment horizontal="center" vertical="center" wrapText="1"/>
    </xf>
    <xf numFmtId="1" fontId="4" fillId="6" borderId="1" applyAlignment="1" pivotButton="0" quotePrefix="0" xfId="0">
      <alignment horizontal="center" vertical="center" wrapText="1"/>
    </xf>
    <xf numFmtId="165" fontId="0" fillId="0" borderId="0" applyAlignment="1" pivotButton="0" quotePrefix="0" xfId="0">
      <alignment horizontal="right" vertical="center"/>
    </xf>
    <xf numFmtId="166" fontId="0" fillId="0" borderId="0" applyAlignment="1" pivotButton="0" quotePrefix="0" xfId="0">
      <alignment horizontal="right" vertical="center"/>
    </xf>
    <xf numFmtId="165" fontId="0" fillId="0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0" fillId="3" borderId="1" applyAlignment="1" pivotButton="0" quotePrefix="0" xfId="0">
      <alignment horizontal="left" vertical="center"/>
    </xf>
    <xf numFmtId="165" fontId="0" fillId="3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left" vertical="center"/>
    </xf>
    <xf numFmtId="0" fontId="7" fillId="0" borderId="0" pivotButton="0" quotePrefix="0" xfId="0"/>
    <xf numFmtId="0" fontId="5" fillId="7" borderId="1" applyAlignment="1" pivotButton="0" quotePrefix="0" xfId="0">
      <alignment horizontal="left" vertical="center"/>
    </xf>
    <xf numFmtId="165" fontId="5" fillId="7" borderId="1" applyAlignment="1" pivotButton="0" quotePrefix="0" xfId="0">
      <alignment horizontal="right" vertical="center"/>
    </xf>
    <xf numFmtId="166" fontId="5" fillId="7" borderId="1" applyAlignment="1" pivotButton="0" quotePrefix="0" xfId="0">
      <alignment horizontal="right" vertical="center"/>
    </xf>
    <xf numFmtId="0" fontId="5" fillId="7" borderId="1" pivotButton="0" quotePrefix="0" xfId="0"/>
    <xf numFmtId="0" fontId="8" fillId="0" borderId="0" pivotButton="0" quotePrefix="0" xfId="0"/>
    <xf numFmtId="0" fontId="9" fillId="0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 shrinkToFit="1"/>
    </xf>
    <xf numFmtId="10" fontId="0" fillId="3" borderId="1" applyAlignment="1" pivotButton="0" quotePrefix="0" xfId="0">
      <alignment horizontal="right" vertical="center"/>
    </xf>
    <xf numFmtId="10" fontId="0" fillId="5" borderId="1" applyAlignment="1" pivotButton="0" quotePrefix="0" xfId="0">
      <alignment horizontal="right" vertical="center"/>
    </xf>
    <xf numFmtId="0" fontId="2" fillId="2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center" vertical="center" wrapText="1"/>
    </xf>
    <xf numFmtId="10" fontId="4" fillId="6" borderId="1" applyAlignment="1" pivotButton="0" quotePrefix="0" xfId="0">
      <alignment horizontal="center" vertical="center" wrapText="1"/>
    </xf>
    <xf numFmtId="1" fontId="4" fillId="6" borderId="1" applyAlignment="1" pivotButton="0" quotePrefix="0" xfId="0">
      <alignment horizontal="center" vertical="center" wrapText="1"/>
    </xf>
    <xf numFmtId="165" fontId="0" fillId="0" borderId="0" applyAlignment="1" pivotButton="0" quotePrefix="0" xfId="0">
      <alignment horizontal="right" vertical="center" wrapText="1"/>
    </xf>
    <xf numFmtId="10" fontId="0" fillId="0" borderId="0" applyAlignment="1" pivotButton="0" quotePrefix="0" xfId="0">
      <alignment horizontal="right" vertical="center" wrapText="1"/>
    </xf>
    <xf numFmtId="165" fontId="0" fillId="0" borderId="0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  <xf numFmtId="165" fontId="0" fillId="3" borderId="1" applyAlignment="1" pivotButton="0" quotePrefix="0" xfId="0">
      <alignment horizontal="right" vertical="center" wrapText="1"/>
    </xf>
    <xf numFmtId="10" fontId="0" fillId="3" borderId="1" applyAlignment="1" pivotButton="0" quotePrefix="0" xfId="0">
      <alignment horizontal="right" vertical="center" wrapText="1"/>
    </xf>
    <xf numFmtId="0" fontId="0" fillId="4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 wrapText="1"/>
    </xf>
    <xf numFmtId="165" fontId="0" fillId="3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left" vertical="center" wrapText="1"/>
    </xf>
    <xf numFmtId="165" fontId="0" fillId="5" borderId="1" applyAlignment="1" pivotButton="0" quotePrefix="0" xfId="0">
      <alignment horizontal="right" vertical="center" wrapText="1"/>
    </xf>
    <xf numFmtId="10" fontId="0" fillId="5" borderId="1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left" vertical="center" wrapText="1"/>
    </xf>
    <xf numFmtId="165" fontId="5" fillId="7" borderId="1" applyAlignment="1" pivotButton="0" quotePrefix="0" xfId="0">
      <alignment horizontal="right" vertical="center" wrapText="1"/>
    </xf>
    <xf numFmtId="10" fontId="5" fillId="7" borderId="1" applyAlignment="1" pivotButton="0" quotePrefix="0" xfId="0">
      <alignment horizontal="right" vertical="center" wrapText="1"/>
    </xf>
  </cellXfs>
  <cellStyles count="1">
    <cellStyle name="Normal" xfId="0" builtinId="0" hidden="0"/>
  </cellStyles>
  <dxfs count="3">
    <dxf>
      <font>
        <b val="1"/>
        <color rgb="00DC2626"/>
      </font>
    </dxf>
    <dxf>
      <font>
        <b val="1"/>
        <color rgb="0016A34A"/>
      </font>
    </dxf>
    <dxf>
      <font>
        <b val="1"/>
        <color rgb="00D977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Orçado x Realizado por Categoria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 Anual'!B9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'Resumo Anual'!$A$10:$A$19</f>
            </numRef>
          </cat>
          <val>
            <numRef>
              <f>'Resumo Anual'!$B$10:$B$19</f>
            </numRef>
          </val>
        </ser>
        <ser>
          <idx val="1"/>
          <order val="1"/>
          <tx>
            <strRef>
              <f>'Resumo Anual'!C9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'Resumo Anual'!$A$10:$A$19</f>
            </numRef>
          </cat>
          <val>
            <numRef>
              <f>'Resumo Anual'!$C$10:$C$19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Participação do Realizado por Categoria</a:t>
            </a:r>
          </a:p>
        </rich>
      </tx>
    </title>
    <plotArea>
      <pieChart>
        <varyColors val="1"/>
        <ser>
          <idx val="0"/>
          <order val="0"/>
          <tx>
            <strRef>
              <f>'Resumo Anual'!C9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 Anual'!$A$10:$A$19</f>
            </numRef>
          </cat>
          <val>
            <numRef>
              <f>'Resumo Anual'!$C$10:$C$19</f>
            </numRef>
          </val>
        </ser>
        <dLbls>
          <showPercent val="1"/>
        </dLbls>
        <firstSliceAng val="0"/>
      </pie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Gastos Realizados por Mês</a:t>
            </a:r>
          </a:p>
        </rich>
      </tx>
    </title>
    <plotArea>
      <lineChart>
        <grouping val="standard"/>
        <ser>
          <idx val="0"/>
          <order val="0"/>
          <tx>
            <strRef>
              <f>'Resumo Anual'!B22</f>
            </strRef>
          </tx>
          <spPr>
            <a:ln xmlns:a="http://schemas.openxmlformats.org/drawingml/2006/main" w="25000">
              <a:solidFill>
                <a:srgbClr val="0F766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'Resumo Anual'!$A$23:$A$34</f>
            </numRef>
          </cat>
          <val>
            <numRef>
              <f>'Resumo Anual'!$B$23:$B$34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5</col>
      <colOff>0</colOff>
      <row>12</row>
      <rowOff>0</rowOff>
    </from>
    <ext cx="612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14</col>
      <colOff>0</colOff>
      <row>12</row>
      <rowOff>0</rowOff>
    </from>
    <ext cx="468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5</col>
      <colOff>0</colOff>
      <row>31</row>
      <rowOff>0</rowOff>
    </from>
    <ext cx="612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F766E"/>
    <outlinePr summaryBelow="1" summaryRight="1"/>
    <pageSetUpPr fitToPage="1"/>
  </sheetPr>
  <dimension ref="A1:O101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8" customWidth="1" min="4" max="4"/>
    <col width="34" customWidth="1" min="5" max="5"/>
    <col width="26" customWidth="1" min="6" max="6"/>
    <col width="16" customWidth="1" min="7" max="7"/>
    <col width="18" customWidth="1" min="8" max="8"/>
    <col width="15" customWidth="1" min="9" max="9"/>
    <col width="15" customWidth="1" min="10" max="10"/>
    <col width="15" customWidth="1" min="11" max="11"/>
    <col width="12.36" customWidth="1" min="12" max="12"/>
    <col width="12" customWidth="1" min="13" max="13"/>
    <col width="20" customWidth="1" min="14" max="14"/>
    <col width="32" customWidth="1" min="15" max="15"/>
  </cols>
  <sheetData>
    <row r="1" ht="32" customHeight="1">
      <c r="A1" s="31" t="inlineStr">
        <is>
          <t>ID</t>
        </is>
      </c>
      <c r="B1" s="31" t="inlineStr">
        <is>
          <t>Data</t>
        </is>
      </c>
      <c r="C1" s="31" t="inlineStr">
        <is>
          <t>Mês</t>
        </is>
      </c>
      <c r="D1" s="31" t="inlineStr">
        <is>
          <t>Categoria</t>
        </is>
      </c>
      <c r="E1" s="31" t="inlineStr">
        <is>
          <t>Descrição</t>
        </is>
      </c>
      <c r="F1" s="31" t="inlineStr">
        <is>
          <t>Fornecedor / Beneficiário</t>
        </is>
      </c>
      <c r="G1" s="31" t="inlineStr">
        <is>
          <t>Cidade</t>
        </is>
      </c>
      <c r="H1" s="31" t="inlineStr">
        <is>
          <t>Forma de Pagamento</t>
        </is>
      </c>
      <c r="I1" s="31" t="inlineStr">
        <is>
          <t>Valor Orçado</t>
        </is>
      </c>
      <c r="J1" s="31" t="inlineStr">
        <is>
          <t>Valor Realizado</t>
        </is>
      </c>
      <c r="K1" s="31" t="inlineStr">
        <is>
          <t>Variação (R$)</t>
        </is>
      </c>
      <c r="L1" s="31" t="inlineStr">
        <is>
          <t>Variação (%)</t>
        </is>
      </c>
      <c r="M1" s="31" t="inlineStr">
        <is>
          <t>Status</t>
        </is>
      </c>
      <c r="N1" s="31" t="inlineStr">
        <is>
          <t>NF-e / Comprovante</t>
        </is>
      </c>
      <c r="O1" s="31" t="inlineStr">
        <is>
          <t>Observações</t>
        </is>
      </c>
    </row>
    <row r="2">
      <c r="A2" s="2">
        <f>IF(B2="","",ROW()-1)</f>
        <v/>
      </c>
      <c r="B2" s="3" t="n">
        <v>46030</v>
      </c>
      <c r="C2" s="2">
        <f>IF(B2="","",CHOOSE(MONTH(B2),"Janeiro","Fevereiro","Março","Abril","Maio","Junho","Julho","Agosto","Setembro","Outubro","Novembro","Dezembro"))</f>
        <v/>
      </c>
      <c r="D2" s="4" t="inlineStr">
        <is>
          <t>Moradia</t>
        </is>
      </c>
      <c r="E2" s="5" t="inlineStr">
        <is>
          <t>Aluguel escritório</t>
        </is>
      </c>
      <c r="F2" s="5" t="inlineStr">
        <is>
          <t>Imobiliária Paulista</t>
        </is>
      </c>
      <c r="G2" s="4" t="inlineStr">
        <is>
          <t>São Paulo</t>
        </is>
      </c>
      <c r="H2" s="4" t="inlineStr">
        <is>
          <t>Boleto</t>
        </is>
      </c>
      <c r="I2" s="6" t="n">
        <v>2800</v>
      </c>
      <c r="J2" s="6" t="n">
        <v>2800</v>
      </c>
      <c r="K2" s="7">
        <f>IF(OR(I2="",J2=""),"",J2-I2)</f>
        <v/>
      </c>
      <c r="L2" s="32">
        <f>IF(OR(I2="",J2=""),"",IFERROR((J2-I2)/I2,0))</f>
        <v/>
      </c>
      <c r="M2" s="4" t="inlineStr">
        <is>
          <t>Pago</t>
        </is>
      </c>
      <c r="N2" s="5" t="inlineStr">
        <is>
          <t>NF-e 10231</t>
        </is>
      </c>
      <c r="O2" s="5" t="inlineStr">
        <is>
          <t>Contrato anual renovado em janeiro</t>
        </is>
      </c>
    </row>
    <row r="3">
      <c r="A3" s="9">
        <f>IF(B3="","",ROW()-1)</f>
        <v/>
      </c>
      <c r="B3" s="3" t="n">
        <v>46037</v>
      </c>
      <c r="C3" s="9">
        <f>IF(B3="","",CHOOSE(MONTH(B3),"Janeiro","Fevereiro","Março","Abril","Maio","Junho","Julho","Agosto","Setembro","Outubro","Novembro","Dezembro"))</f>
        <v/>
      </c>
      <c r="D3" s="4" t="inlineStr">
        <is>
          <t>Utilidades</t>
        </is>
      </c>
      <c r="E3" s="5" t="inlineStr">
        <is>
          <t>Energia elétrica</t>
        </is>
      </c>
      <c r="F3" s="5" t="inlineStr">
        <is>
          <t>Enel</t>
        </is>
      </c>
      <c r="G3" s="4" t="inlineStr">
        <is>
          <t>São Paulo</t>
        </is>
      </c>
      <c r="H3" s="4" t="inlineStr">
        <is>
          <t>Débito</t>
        </is>
      </c>
      <c r="I3" s="6" t="n">
        <v>420</v>
      </c>
      <c r="J3" s="6" t="n">
        <v>468.35</v>
      </c>
      <c r="K3" s="10">
        <f>IF(OR(I3="",J3=""),"",J3-I3)</f>
        <v/>
      </c>
      <c r="L3" s="33">
        <f>IF(OR(I3="",J3=""),"",IFERROR((J3-I3)/I3,0))</f>
        <v/>
      </c>
      <c r="M3" s="4" t="inlineStr">
        <is>
          <t>Pago</t>
        </is>
      </c>
      <c r="N3" s="5" t="inlineStr">
        <is>
          <t>Fatura 01/2026</t>
        </is>
      </c>
      <c r="O3" s="5" t="inlineStr">
        <is>
          <t>Consumo acima da média no verão</t>
        </is>
      </c>
    </row>
    <row r="4">
      <c r="A4" s="2">
        <f>IF(B4="","",ROW()-1)</f>
        <v/>
      </c>
      <c r="B4" s="3" t="n">
        <v>46058</v>
      </c>
      <c r="C4" s="2">
        <f>IF(B4="","",CHOOSE(MONTH(B4),"Janeiro","Fevereiro","Março","Abril","Maio","Junho","Julho","Agosto","Setembro","Outubro","Novembro","Dezembro"))</f>
        <v/>
      </c>
      <c r="D4" s="4" t="inlineStr">
        <is>
          <t>Transporte</t>
        </is>
      </c>
      <c r="E4" s="5" t="inlineStr">
        <is>
          <t>Combustível</t>
        </is>
      </c>
      <c r="F4" s="5" t="inlineStr">
        <is>
          <t>Posto Avenida</t>
        </is>
      </c>
      <c r="G4" s="4" t="inlineStr">
        <is>
          <t>Campinas</t>
        </is>
      </c>
      <c r="H4" s="4" t="inlineStr">
        <is>
          <t>Cartão de Crédito</t>
        </is>
      </c>
      <c r="I4" s="6" t="n">
        <v>650</v>
      </c>
      <c r="J4" s="6" t="n">
        <v>612.8</v>
      </c>
      <c r="K4" s="7">
        <f>IF(OR(I4="",J4=""),"",J4-I4)</f>
        <v/>
      </c>
      <c r="L4" s="32">
        <f>IF(OR(I4="",J4=""),"",IFERROR((J4-I4)/I4,0))</f>
        <v/>
      </c>
      <c r="M4" s="4" t="inlineStr">
        <is>
          <t>Pago</t>
        </is>
      </c>
      <c r="N4" s="5" t="inlineStr">
        <is>
          <t>Cupom fiscal 8842</t>
        </is>
      </c>
      <c r="O4" s="5" t="inlineStr">
        <is>
          <t>Viagens a clientes na região</t>
        </is>
      </c>
    </row>
    <row r="5">
      <c r="A5" s="9">
        <f>IF(B5="","",ROW()-1)</f>
        <v/>
      </c>
      <c r="B5" s="3" t="n">
        <v>46071</v>
      </c>
      <c r="C5" s="9">
        <f>IF(B5="","",CHOOSE(MONTH(B5),"Janeiro","Fevereiro","Março","Abril","Maio","Junho","Julho","Agosto","Setembro","Outubro","Novembro","Dezembro"))</f>
        <v/>
      </c>
      <c r="D5" s="4" t="inlineStr">
        <is>
          <t>Alimentação</t>
        </is>
      </c>
      <c r="E5" s="5" t="inlineStr">
        <is>
          <t>Reunião com cliente</t>
        </is>
      </c>
      <c r="F5" s="5" t="inlineStr">
        <is>
          <t>Restaurante Sabor Brasil</t>
        </is>
      </c>
      <c r="G5" s="4" t="inlineStr">
        <is>
          <t>Rio de Janeiro</t>
        </is>
      </c>
      <c r="H5" s="4" t="inlineStr">
        <is>
          <t>PIX</t>
        </is>
      </c>
      <c r="I5" s="6" t="n">
        <v>320</v>
      </c>
      <c r="J5" s="6" t="n">
        <v>385</v>
      </c>
      <c r="K5" s="10">
        <f>IF(OR(I5="",J5=""),"",J5-I5)</f>
        <v/>
      </c>
      <c r="L5" s="33">
        <f>IF(OR(I5="",J5=""),"",IFERROR((J5-I5)/I5,0))</f>
        <v/>
      </c>
      <c r="M5" s="4" t="inlineStr">
        <is>
          <t>Pago</t>
        </is>
      </c>
      <c r="N5" s="5" t="inlineStr">
        <is>
          <t>Nota fiscal 55671</t>
        </is>
      </c>
      <c r="O5" s="5" t="inlineStr">
        <is>
          <t>Almoço de negócios com 4 pessoas</t>
        </is>
      </c>
    </row>
    <row r="6">
      <c r="A6" s="2">
        <f>IF(B6="","",ROW()-1)</f>
        <v/>
      </c>
      <c r="B6" s="3" t="n">
        <v>46091</v>
      </c>
      <c r="C6" s="2">
        <f>IF(B6="","",CHOOSE(MONTH(B6),"Janeiro","Fevereiro","Março","Abril","Maio","Junho","Julho","Agosto","Setembro","Outubro","Novembro","Dezembro"))</f>
        <v/>
      </c>
      <c r="D6" s="4" t="inlineStr">
        <is>
          <t>Tecnologia</t>
        </is>
      </c>
      <c r="E6" s="5" t="inlineStr">
        <is>
          <t>Assinatura de software</t>
        </is>
      </c>
      <c r="F6" s="5" t="inlineStr">
        <is>
          <t>Plataforma Gestão Pro</t>
        </is>
      </c>
      <c r="G6" s="4" t="inlineStr">
        <is>
          <t>Belo Horizonte</t>
        </is>
      </c>
      <c r="H6" s="4" t="inlineStr">
        <is>
          <t>Cartão de Crédito</t>
        </is>
      </c>
      <c r="I6" s="6" t="n">
        <v>249.9</v>
      </c>
      <c r="J6" s="6" t="n">
        <v>249.9</v>
      </c>
      <c r="K6" s="7">
        <f>IF(OR(I6="",J6=""),"",J6-I6)</f>
        <v/>
      </c>
      <c r="L6" s="32">
        <f>IF(OR(I6="",J6=""),"",IFERROR((J6-I6)/I6,0))</f>
        <v/>
      </c>
      <c r="M6" s="4" t="inlineStr">
        <is>
          <t>Pago</t>
        </is>
      </c>
      <c r="N6" s="5" t="inlineStr">
        <is>
          <t>NF-e 90210</t>
        </is>
      </c>
      <c r="O6" s="5" t="inlineStr">
        <is>
          <t>Plano mensal da ferramenta de gestão</t>
        </is>
      </c>
    </row>
    <row r="7">
      <c r="A7" s="9">
        <f>IF(B7="","",ROW()-1)</f>
        <v/>
      </c>
      <c r="B7" s="3" t="n">
        <v>46102</v>
      </c>
      <c r="C7" s="9">
        <f>IF(B7="","",CHOOSE(MONTH(B7),"Janeiro","Fevereiro","Março","Abril","Maio","Junho","Julho","Agosto","Setembro","Outubro","Novembro","Dezembro"))</f>
        <v/>
      </c>
      <c r="D7" s="4" t="inlineStr">
        <is>
          <t>Marketing</t>
        </is>
      </c>
      <c r="E7" s="5" t="inlineStr">
        <is>
          <t>Anúncios digitais</t>
        </is>
      </c>
      <c r="F7" s="5" t="inlineStr">
        <is>
          <t>Agência Conecta</t>
        </is>
      </c>
      <c r="G7" s="4" t="inlineStr">
        <is>
          <t>Curitiba</t>
        </is>
      </c>
      <c r="H7" s="4" t="inlineStr">
        <is>
          <t>PIX</t>
        </is>
      </c>
      <c r="I7" s="6" t="n">
        <v>1200</v>
      </c>
      <c r="J7" s="6" t="n">
        <v>1350</v>
      </c>
      <c r="K7" s="10">
        <f>IF(OR(I7="",J7=""),"",J7-I7)</f>
        <v/>
      </c>
      <c r="L7" s="33">
        <f>IF(OR(I7="",J7=""),"",IFERROR((J7-I7)/I7,0))</f>
        <v/>
      </c>
      <c r="M7" s="4" t="inlineStr">
        <is>
          <t>Pago</t>
        </is>
      </c>
      <c r="N7" s="5" t="inlineStr">
        <is>
          <t>Recibo 2026-114</t>
        </is>
      </c>
      <c r="O7" s="5" t="inlineStr">
        <is>
          <t>Campanha de lançamento do trimestre</t>
        </is>
      </c>
    </row>
    <row r="8">
      <c r="A8" s="2">
        <f>IF(B8="","",ROW()-1)</f>
        <v/>
      </c>
      <c r="B8" s="3" t="n">
        <v>46119</v>
      </c>
      <c r="C8" s="2">
        <f>IF(B8="","",CHOOSE(MONTH(B8),"Janeiro","Fevereiro","Março","Abril","Maio","Junho","Julho","Agosto","Setembro","Outubro","Novembro","Dezembro"))</f>
        <v/>
      </c>
      <c r="D8" s="4" t="inlineStr">
        <is>
          <t>Impostos e Taxas</t>
        </is>
      </c>
      <c r="E8" s="5" t="inlineStr">
        <is>
          <t>DAS Simples Nacional</t>
        </is>
      </c>
      <c r="F8" s="5" t="inlineStr">
        <is>
          <t>Receita Federal</t>
        </is>
      </c>
      <c r="G8" s="4" t="inlineStr">
        <is>
          <t>Brasília</t>
        </is>
      </c>
      <c r="H8" s="4" t="inlineStr">
        <is>
          <t>Boleto</t>
        </is>
      </c>
      <c r="I8" s="6" t="n">
        <v>780</v>
      </c>
      <c r="J8" s="6" t="n">
        <v>780</v>
      </c>
      <c r="K8" s="7">
        <f>IF(OR(I8="",J8=""),"",J8-I8)</f>
        <v/>
      </c>
      <c r="L8" s="32">
        <f>IF(OR(I8="",J8=""),"",IFERROR((J8-I8)/I8,0))</f>
        <v/>
      </c>
      <c r="M8" s="4" t="inlineStr">
        <is>
          <t>Pago</t>
        </is>
      </c>
      <c r="N8" s="5" t="inlineStr">
        <is>
          <t>Guia DAS 04/2026</t>
        </is>
      </c>
      <c r="O8" s="5" t="inlineStr">
        <is>
          <t>Obrigação mensal do Simples Nacional</t>
        </is>
      </c>
    </row>
    <row r="9">
      <c r="A9" s="9">
        <f>IF(B9="","",ROW()-1)</f>
        <v/>
      </c>
      <c r="B9" s="3" t="n">
        <v>46156</v>
      </c>
      <c r="C9" s="9">
        <f>IF(B9="","",CHOOSE(MONTH(B9),"Janeiro","Fevereiro","Março","Abril","Maio","Junho","Julho","Agosto","Setembro","Outubro","Novembro","Dezembro"))</f>
        <v/>
      </c>
      <c r="D9" s="4" t="inlineStr">
        <is>
          <t>Saúde</t>
        </is>
      </c>
      <c r="E9" s="5" t="inlineStr">
        <is>
          <t>Plano de saúde</t>
        </is>
      </c>
      <c r="F9" s="5" t="inlineStr">
        <is>
          <t>Saúde Brasil</t>
        </is>
      </c>
      <c r="G9" s="4" t="inlineStr">
        <is>
          <t>Porto Alegre</t>
        </is>
      </c>
      <c r="H9" s="4" t="inlineStr">
        <is>
          <t>Débito</t>
        </is>
      </c>
      <c r="I9" s="6" t="n">
        <v>690</v>
      </c>
      <c r="J9" s="6" t="n">
        <v>690</v>
      </c>
      <c r="K9" s="10">
        <f>IF(OR(I9="",J9=""),"",J9-I9)</f>
        <v/>
      </c>
      <c r="L9" s="33">
        <f>IF(OR(I9="",J9=""),"",IFERROR((J9-I9)/I9,0))</f>
        <v/>
      </c>
      <c r="M9" s="4" t="inlineStr">
        <is>
          <t>Pago</t>
        </is>
      </c>
      <c r="N9" s="5" t="inlineStr">
        <is>
          <t>Fatura 05/2026</t>
        </is>
      </c>
      <c r="O9" s="5" t="inlineStr">
        <is>
          <t>Plano empresarial com 2 vidas</t>
        </is>
      </c>
    </row>
    <row r="10">
      <c r="A10" s="2">
        <f>IF(B10="","",ROW()-1)</f>
        <v/>
      </c>
      <c r="B10" s="3" t="n">
        <v>46176</v>
      </c>
      <c r="C10" s="2">
        <f>IF(B10="","",CHOOSE(MONTH(B10),"Janeiro","Fevereiro","Março","Abril","Maio","Junho","Julho","Agosto","Setembro","Outubro","Novembro","Dezembro"))</f>
        <v/>
      </c>
      <c r="D10" s="4" t="inlineStr">
        <is>
          <t>Educação</t>
        </is>
      </c>
      <c r="E10" s="5" t="inlineStr">
        <is>
          <t>Curso de atualização profissional</t>
        </is>
      </c>
      <c r="F10" s="5" t="inlineStr">
        <is>
          <t>Instituto Capacita</t>
        </is>
      </c>
      <c r="G10" s="4" t="inlineStr">
        <is>
          <t>Recife</t>
        </is>
      </c>
      <c r="H10" s="4" t="inlineStr">
        <is>
          <t>PIX</t>
        </is>
      </c>
      <c r="I10" s="6" t="n">
        <v>950</v>
      </c>
      <c r="J10" s="6" t="n">
        <v>950</v>
      </c>
      <c r="K10" s="7">
        <f>IF(OR(I10="",J10=""),"",J10-I10)</f>
        <v/>
      </c>
      <c r="L10" s="32">
        <f>IF(OR(I10="",J10=""),"",IFERROR((J10-I10)/I10,0))</f>
        <v/>
      </c>
      <c r="M10" s="4" t="inlineStr">
        <is>
          <t>Pago</t>
        </is>
      </c>
      <c r="N10" s="5" t="inlineStr">
        <is>
          <t>Recibo 7781</t>
        </is>
      </c>
      <c r="O10" s="5" t="inlineStr">
        <is>
          <t>Curso online com certificado</t>
        </is>
      </c>
    </row>
    <row r="11">
      <c r="A11" s="9">
        <f>IF(B11="","",ROW()-1)</f>
        <v/>
      </c>
      <c r="B11" s="3" t="n">
        <v>46215</v>
      </c>
      <c r="C11" s="9">
        <f>IF(B11="","",CHOOSE(MONTH(B11),"Janeiro","Fevereiro","Março","Abril","Maio","Junho","Julho","Agosto","Setembro","Outubro","Novembro","Dezembro"))</f>
        <v/>
      </c>
      <c r="D11" s="4" t="inlineStr">
        <is>
          <t>Fornecedores</t>
        </is>
      </c>
      <c r="E11" s="5" t="inlineStr">
        <is>
          <t>Material de escritório</t>
        </is>
      </c>
      <c r="F11" s="5" t="inlineStr">
        <is>
          <t>Papelaria Central</t>
        </is>
      </c>
      <c r="G11" s="4" t="inlineStr">
        <is>
          <t>Salvador</t>
        </is>
      </c>
      <c r="H11" s="4" t="inlineStr">
        <is>
          <t>Boleto</t>
        </is>
      </c>
      <c r="I11" s="6" t="n">
        <v>540</v>
      </c>
      <c r="J11" s="6" t="n">
        <v>0</v>
      </c>
      <c r="K11" s="10">
        <f>IF(OR(I11="",J11=""),"",J11-I11)</f>
        <v/>
      </c>
      <c r="L11" s="33">
        <f>IF(OR(I11="",J11=""),"",IFERROR((J11-I11)/I11,0))</f>
        <v/>
      </c>
      <c r="M11" s="4" t="inlineStr">
        <is>
          <t>Pendente</t>
        </is>
      </c>
      <c r="N11" s="5" t="inlineStr">
        <is>
          <t>Não aplicável</t>
        </is>
      </c>
      <c r="O11" s="5" t="inlineStr">
        <is>
          <t>Aguardando emissão do boleto</t>
        </is>
      </c>
    </row>
    <row r="12">
      <c r="A12" s="2">
        <f>IF(B12="","",ROW()-1)</f>
        <v/>
      </c>
      <c r="B12" s="3" t="n"/>
      <c r="C12" s="2">
        <f>IF(B12="","",CHOOSE(MONTH(B12),"Janeiro","Fevereiro","Março","Abril","Maio","Junho","Julho","Agosto","Setembro","Outubro","Novembro","Dezembro"))</f>
        <v/>
      </c>
      <c r="D12" s="4" t="n"/>
      <c r="E12" s="5" t="n"/>
      <c r="F12" s="5" t="n"/>
      <c r="G12" s="4" t="n"/>
      <c r="H12" s="4" t="n"/>
      <c r="I12" s="6" t="n"/>
      <c r="J12" s="6" t="n"/>
      <c r="K12" s="7">
        <f>IF(OR(I12="",J12=""),"",J12-I12)</f>
        <v/>
      </c>
      <c r="L12" s="32">
        <f>IF(OR(I12="",J12=""),"",IFERROR((J12-I12)/I12,0))</f>
        <v/>
      </c>
      <c r="M12" s="4" t="n"/>
      <c r="N12" s="5" t="n"/>
      <c r="O12" s="5" t="n"/>
    </row>
    <row r="13">
      <c r="A13" s="9">
        <f>IF(B13="","",ROW()-1)</f>
        <v/>
      </c>
      <c r="B13" s="3" t="n"/>
      <c r="C13" s="9">
        <f>IF(B13="","",CHOOSE(MONTH(B13),"Janeiro","Fevereiro","Março","Abril","Maio","Junho","Julho","Agosto","Setembro","Outubro","Novembro","Dezembro"))</f>
        <v/>
      </c>
      <c r="D13" s="4" t="n"/>
      <c r="E13" s="5" t="n"/>
      <c r="F13" s="5" t="n"/>
      <c r="G13" s="4" t="n"/>
      <c r="H13" s="4" t="n"/>
      <c r="I13" s="6" t="n"/>
      <c r="J13" s="6" t="n"/>
      <c r="K13" s="10">
        <f>IF(OR(I13="",J13=""),"",J13-I13)</f>
        <v/>
      </c>
      <c r="L13" s="33">
        <f>IF(OR(I13="",J13=""),"",IFERROR((J13-I13)/I13,0))</f>
        <v/>
      </c>
      <c r="M13" s="4" t="n"/>
      <c r="N13" s="5" t="n"/>
      <c r="O13" s="5" t="n"/>
    </row>
    <row r="14">
      <c r="A14" s="2">
        <f>IF(B14="","",ROW()-1)</f>
        <v/>
      </c>
      <c r="B14" s="3" t="n"/>
      <c r="C14" s="2">
        <f>IF(B14="","",CHOOSE(MONTH(B14),"Janeiro","Fevereiro","Março","Abril","Maio","Junho","Julho","Agosto","Setembro","Outubro","Novembro","Dezembro"))</f>
        <v/>
      </c>
      <c r="D14" s="4" t="n"/>
      <c r="E14" s="5" t="n"/>
      <c r="F14" s="5" t="n"/>
      <c r="G14" s="4" t="n"/>
      <c r="H14" s="4" t="n"/>
      <c r="I14" s="6" t="n"/>
      <c r="J14" s="6" t="n"/>
      <c r="K14" s="7">
        <f>IF(OR(I14="",J14=""),"",J14-I14)</f>
        <v/>
      </c>
      <c r="L14" s="32">
        <f>IF(OR(I14="",J14=""),"",IFERROR((J14-I14)/I14,0))</f>
        <v/>
      </c>
      <c r="M14" s="4" t="n"/>
      <c r="N14" s="5" t="n"/>
      <c r="O14" s="5" t="n"/>
    </row>
    <row r="15">
      <c r="A15" s="9">
        <f>IF(B15="","",ROW()-1)</f>
        <v/>
      </c>
      <c r="B15" s="3" t="n"/>
      <c r="C15" s="9">
        <f>IF(B15="","",CHOOSE(MONTH(B15),"Janeiro","Fevereiro","Março","Abril","Maio","Junho","Julho","Agosto","Setembro","Outubro","Novembro","Dezembro"))</f>
        <v/>
      </c>
      <c r="D15" s="4" t="n"/>
      <c r="E15" s="5" t="n"/>
      <c r="F15" s="5" t="n"/>
      <c r="G15" s="4" t="n"/>
      <c r="H15" s="4" t="n"/>
      <c r="I15" s="6" t="n"/>
      <c r="J15" s="6" t="n"/>
      <c r="K15" s="10">
        <f>IF(OR(I15="",J15=""),"",J15-I15)</f>
        <v/>
      </c>
      <c r="L15" s="33">
        <f>IF(OR(I15="",J15=""),"",IFERROR((J15-I15)/I15,0))</f>
        <v/>
      </c>
      <c r="M15" s="4" t="n"/>
      <c r="N15" s="5" t="n"/>
      <c r="O15" s="5" t="n"/>
    </row>
    <row r="16">
      <c r="A16" s="2">
        <f>IF(B16="","",ROW()-1)</f>
        <v/>
      </c>
      <c r="B16" s="3" t="n"/>
      <c r="C16" s="2">
        <f>IF(B16="","",CHOOSE(MONTH(B16),"Janeiro","Fevereiro","Março","Abril","Maio","Junho","Julho","Agosto","Setembro","Outubro","Novembro","Dezembro"))</f>
        <v/>
      </c>
      <c r="D16" s="4" t="n"/>
      <c r="E16" s="5" t="n"/>
      <c r="F16" s="5" t="n"/>
      <c r="G16" s="4" t="n"/>
      <c r="H16" s="4" t="n"/>
      <c r="I16" s="6" t="n"/>
      <c r="J16" s="6" t="n"/>
      <c r="K16" s="7">
        <f>IF(OR(I16="",J16=""),"",J16-I16)</f>
        <v/>
      </c>
      <c r="L16" s="32">
        <f>IF(OR(I16="",J16=""),"",IFERROR((J16-I16)/I16,0))</f>
        <v/>
      </c>
      <c r="M16" s="4" t="n"/>
      <c r="N16" s="5" t="n"/>
      <c r="O16" s="5" t="n"/>
    </row>
    <row r="17">
      <c r="A17" s="9">
        <f>IF(B17="","",ROW()-1)</f>
        <v/>
      </c>
      <c r="B17" s="3" t="n"/>
      <c r="C17" s="9">
        <f>IF(B17="","",CHOOSE(MONTH(B17),"Janeiro","Fevereiro","Março","Abril","Maio","Junho","Julho","Agosto","Setembro","Outubro","Novembro","Dezembro"))</f>
        <v/>
      </c>
      <c r="D17" s="4" t="n"/>
      <c r="E17" s="5" t="n"/>
      <c r="F17" s="5" t="n"/>
      <c r="G17" s="4" t="n"/>
      <c r="H17" s="4" t="n"/>
      <c r="I17" s="6" t="n"/>
      <c r="J17" s="6" t="n"/>
      <c r="K17" s="10">
        <f>IF(OR(I17="",J17=""),"",J17-I17)</f>
        <v/>
      </c>
      <c r="L17" s="33">
        <f>IF(OR(I17="",J17=""),"",IFERROR((J17-I17)/I17,0))</f>
        <v/>
      </c>
      <c r="M17" s="4" t="n"/>
      <c r="N17" s="5" t="n"/>
      <c r="O17" s="5" t="n"/>
    </row>
    <row r="18">
      <c r="A18" s="2">
        <f>IF(B18="","",ROW()-1)</f>
        <v/>
      </c>
      <c r="B18" s="3" t="n"/>
      <c r="C18" s="2">
        <f>IF(B18="","",CHOOSE(MONTH(B18),"Janeiro","Fevereiro","Março","Abril","Maio","Junho","Julho","Agosto","Setembro","Outubro","Novembro","Dezembro"))</f>
        <v/>
      </c>
      <c r="D18" s="4" t="n"/>
      <c r="E18" s="5" t="n"/>
      <c r="F18" s="5" t="n"/>
      <c r="G18" s="4" t="n"/>
      <c r="H18" s="4" t="n"/>
      <c r="I18" s="6" t="n"/>
      <c r="J18" s="6" t="n"/>
      <c r="K18" s="7">
        <f>IF(OR(I18="",J18=""),"",J18-I18)</f>
        <v/>
      </c>
      <c r="L18" s="32">
        <f>IF(OR(I18="",J18=""),"",IFERROR((J18-I18)/I18,0))</f>
        <v/>
      </c>
      <c r="M18" s="4" t="n"/>
      <c r="N18" s="5" t="n"/>
      <c r="O18" s="5" t="n"/>
    </row>
    <row r="19">
      <c r="A19" s="9">
        <f>IF(B19="","",ROW()-1)</f>
        <v/>
      </c>
      <c r="B19" s="3" t="n"/>
      <c r="C19" s="9">
        <f>IF(B19="","",CHOOSE(MONTH(B19),"Janeiro","Fevereiro","Março","Abril","Maio","Junho","Julho","Agosto","Setembro","Outubro","Novembro","Dezembro"))</f>
        <v/>
      </c>
      <c r="D19" s="4" t="n"/>
      <c r="E19" s="5" t="n"/>
      <c r="F19" s="5" t="n"/>
      <c r="G19" s="4" t="n"/>
      <c r="H19" s="4" t="n"/>
      <c r="I19" s="6" t="n"/>
      <c r="J19" s="6" t="n"/>
      <c r="K19" s="10">
        <f>IF(OR(I19="",J19=""),"",J19-I19)</f>
        <v/>
      </c>
      <c r="L19" s="33">
        <f>IF(OR(I19="",J19=""),"",IFERROR((J19-I19)/I19,0))</f>
        <v/>
      </c>
      <c r="M19" s="4" t="n"/>
      <c r="N19" s="5" t="n"/>
      <c r="O19" s="5" t="n"/>
    </row>
    <row r="20">
      <c r="A20" s="2">
        <f>IF(B20="","",ROW()-1)</f>
        <v/>
      </c>
      <c r="B20" s="3" t="n"/>
      <c r="C20" s="2">
        <f>IF(B20="","",CHOOSE(MONTH(B20),"Janeiro","Fevereiro","Março","Abril","Maio","Junho","Julho","Agosto","Setembro","Outubro","Novembro","Dezembro"))</f>
        <v/>
      </c>
      <c r="D20" s="4" t="n"/>
      <c r="E20" s="5" t="n"/>
      <c r="F20" s="5" t="n"/>
      <c r="G20" s="4" t="n"/>
      <c r="H20" s="4" t="n"/>
      <c r="I20" s="6" t="n"/>
      <c r="J20" s="6" t="n"/>
      <c r="K20" s="7">
        <f>IF(OR(I20="",J20=""),"",J20-I20)</f>
        <v/>
      </c>
      <c r="L20" s="32">
        <f>IF(OR(I20="",J20=""),"",IFERROR((J20-I20)/I20,0))</f>
        <v/>
      </c>
      <c r="M20" s="4" t="n"/>
      <c r="N20" s="5" t="n"/>
      <c r="O20" s="5" t="n"/>
    </row>
    <row r="21">
      <c r="A21" s="9">
        <f>IF(B21="","",ROW()-1)</f>
        <v/>
      </c>
      <c r="B21" s="3" t="n"/>
      <c r="C21" s="9">
        <f>IF(B21="","",CHOOSE(MONTH(B21),"Janeiro","Fevereiro","Março","Abril","Maio","Junho","Julho","Agosto","Setembro","Outubro","Novembro","Dezembro"))</f>
        <v/>
      </c>
      <c r="D21" s="4" t="n"/>
      <c r="E21" s="5" t="n"/>
      <c r="F21" s="5" t="n"/>
      <c r="G21" s="4" t="n"/>
      <c r="H21" s="4" t="n"/>
      <c r="I21" s="6" t="n"/>
      <c r="J21" s="6" t="n"/>
      <c r="K21" s="10">
        <f>IF(OR(I21="",J21=""),"",J21-I21)</f>
        <v/>
      </c>
      <c r="L21" s="33">
        <f>IF(OR(I21="",J21=""),"",IFERROR((J21-I21)/I21,0))</f>
        <v/>
      </c>
      <c r="M21" s="4" t="n"/>
      <c r="N21" s="5" t="n"/>
      <c r="O21" s="5" t="n"/>
    </row>
    <row r="22">
      <c r="A22" s="2">
        <f>IF(B22="","",ROW()-1)</f>
        <v/>
      </c>
      <c r="B22" s="3" t="n"/>
      <c r="C22" s="2">
        <f>IF(B22="","",CHOOSE(MONTH(B22),"Janeiro","Fevereiro","Março","Abril","Maio","Junho","Julho","Agosto","Setembro","Outubro","Novembro","Dezembro"))</f>
        <v/>
      </c>
      <c r="D22" s="4" t="n"/>
      <c r="E22" s="5" t="n"/>
      <c r="F22" s="5" t="n"/>
      <c r="G22" s="4" t="n"/>
      <c r="H22" s="4" t="n"/>
      <c r="I22" s="6" t="n"/>
      <c r="J22" s="6" t="n"/>
      <c r="K22" s="7">
        <f>IF(OR(I22="",J22=""),"",J22-I22)</f>
        <v/>
      </c>
      <c r="L22" s="32">
        <f>IF(OR(I22="",J22=""),"",IFERROR((J22-I22)/I22,0))</f>
        <v/>
      </c>
      <c r="M22" s="4" t="n"/>
      <c r="N22" s="5" t="n"/>
      <c r="O22" s="5" t="n"/>
    </row>
    <row r="23">
      <c r="A23" s="9">
        <f>IF(B23="","",ROW()-1)</f>
        <v/>
      </c>
      <c r="B23" s="3" t="n"/>
      <c r="C23" s="9">
        <f>IF(B23="","",CHOOSE(MONTH(B23),"Janeiro","Fevereiro","Março","Abril","Maio","Junho","Julho","Agosto","Setembro","Outubro","Novembro","Dezembro"))</f>
        <v/>
      </c>
      <c r="D23" s="4" t="n"/>
      <c r="E23" s="5" t="n"/>
      <c r="F23" s="5" t="n"/>
      <c r="G23" s="4" t="n"/>
      <c r="H23" s="4" t="n"/>
      <c r="I23" s="6" t="n"/>
      <c r="J23" s="6" t="n"/>
      <c r="K23" s="10">
        <f>IF(OR(I23="",J23=""),"",J23-I23)</f>
        <v/>
      </c>
      <c r="L23" s="33">
        <f>IF(OR(I23="",J23=""),"",IFERROR((J23-I23)/I23,0))</f>
        <v/>
      </c>
      <c r="M23" s="4" t="n"/>
      <c r="N23" s="5" t="n"/>
      <c r="O23" s="5" t="n"/>
    </row>
    <row r="24">
      <c r="A24" s="2">
        <f>IF(B24="","",ROW()-1)</f>
        <v/>
      </c>
      <c r="B24" s="3" t="n"/>
      <c r="C24" s="2">
        <f>IF(B24="","",CHOOSE(MONTH(B24),"Janeiro","Fevereiro","Março","Abril","Maio","Junho","Julho","Agosto","Setembro","Outubro","Novembro","Dezembro"))</f>
        <v/>
      </c>
      <c r="D24" s="4" t="n"/>
      <c r="E24" s="5" t="n"/>
      <c r="F24" s="5" t="n"/>
      <c r="G24" s="4" t="n"/>
      <c r="H24" s="4" t="n"/>
      <c r="I24" s="6" t="n"/>
      <c r="J24" s="6" t="n"/>
      <c r="K24" s="7">
        <f>IF(OR(I24="",J24=""),"",J24-I24)</f>
        <v/>
      </c>
      <c r="L24" s="32">
        <f>IF(OR(I24="",J24=""),"",IFERROR((J24-I24)/I24,0))</f>
        <v/>
      </c>
      <c r="M24" s="4" t="n"/>
      <c r="N24" s="5" t="n"/>
      <c r="O24" s="5" t="n"/>
    </row>
    <row r="25">
      <c r="A25" s="9">
        <f>IF(B25="","",ROW()-1)</f>
        <v/>
      </c>
      <c r="B25" s="3" t="n"/>
      <c r="C25" s="9">
        <f>IF(B25="","",CHOOSE(MONTH(B25),"Janeiro","Fevereiro","Março","Abril","Maio","Junho","Julho","Agosto","Setembro","Outubro","Novembro","Dezembro"))</f>
        <v/>
      </c>
      <c r="D25" s="4" t="n"/>
      <c r="E25" s="5" t="n"/>
      <c r="F25" s="5" t="n"/>
      <c r="G25" s="4" t="n"/>
      <c r="H25" s="4" t="n"/>
      <c r="I25" s="6" t="n"/>
      <c r="J25" s="6" t="n"/>
      <c r="K25" s="10">
        <f>IF(OR(I25="",J25=""),"",J25-I25)</f>
        <v/>
      </c>
      <c r="L25" s="33">
        <f>IF(OR(I25="",J25=""),"",IFERROR((J25-I25)/I25,0))</f>
        <v/>
      </c>
      <c r="M25" s="4" t="n"/>
      <c r="N25" s="5" t="n"/>
      <c r="O25" s="5" t="n"/>
    </row>
    <row r="26">
      <c r="A26" s="2">
        <f>IF(B26="","",ROW()-1)</f>
        <v/>
      </c>
      <c r="B26" s="3" t="n"/>
      <c r="C26" s="2">
        <f>IF(B26="","",CHOOSE(MONTH(B26),"Janeiro","Fevereiro","Março","Abril","Maio","Junho","Julho","Agosto","Setembro","Outubro","Novembro","Dezembro"))</f>
        <v/>
      </c>
      <c r="D26" s="4" t="n"/>
      <c r="E26" s="5" t="n"/>
      <c r="F26" s="5" t="n"/>
      <c r="G26" s="4" t="n"/>
      <c r="H26" s="4" t="n"/>
      <c r="I26" s="6" t="n"/>
      <c r="J26" s="6" t="n"/>
      <c r="K26" s="7">
        <f>IF(OR(I26="",J26=""),"",J26-I26)</f>
        <v/>
      </c>
      <c r="L26" s="32">
        <f>IF(OR(I26="",J26=""),"",IFERROR((J26-I26)/I26,0))</f>
        <v/>
      </c>
      <c r="M26" s="4" t="n"/>
      <c r="N26" s="5" t="n"/>
      <c r="O26" s="5" t="n"/>
    </row>
    <row r="27">
      <c r="A27" s="9">
        <f>IF(B27="","",ROW()-1)</f>
        <v/>
      </c>
      <c r="B27" s="3" t="n"/>
      <c r="C27" s="9">
        <f>IF(B27="","",CHOOSE(MONTH(B27),"Janeiro","Fevereiro","Março","Abril","Maio","Junho","Julho","Agosto","Setembro","Outubro","Novembro","Dezembro"))</f>
        <v/>
      </c>
      <c r="D27" s="4" t="n"/>
      <c r="E27" s="5" t="n"/>
      <c r="F27" s="5" t="n"/>
      <c r="G27" s="4" t="n"/>
      <c r="H27" s="4" t="n"/>
      <c r="I27" s="6" t="n"/>
      <c r="J27" s="6" t="n"/>
      <c r="K27" s="10">
        <f>IF(OR(I27="",J27=""),"",J27-I27)</f>
        <v/>
      </c>
      <c r="L27" s="33">
        <f>IF(OR(I27="",J27=""),"",IFERROR((J27-I27)/I27,0))</f>
        <v/>
      </c>
      <c r="M27" s="4" t="n"/>
      <c r="N27" s="5" t="n"/>
      <c r="O27" s="5" t="n"/>
    </row>
    <row r="28">
      <c r="A28" s="2">
        <f>IF(B28="","",ROW()-1)</f>
        <v/>
      </c>
      <c r="B28" s="3" t="n"/>
      <c r="C28" s="2">
        <f>IF(B28="","",CHOOSE(MONTH(B28),"Janeiro","Fevereiro","Março","Abril","Maio","Junho","Julho","Agosto","Setembro","Outubro","Novembro","Dezembro"))</f>
        <v/>
      </c>
      <c r="D28" s="4" t="n"/>
      <c r="E28" s="5" t="n"/>
      <c r="F28" s="5" t="n"/>
      <c r="G28" s="4" t="n"/>
      <c r="H28" s="4" t="n"/>
      <c r="I28" s="6" t="n"/>
      <c r="J28" s="6" t="n"/>
      <c r="K28" s="7">
        <f>IF(OR(I28="",J28=""),"",J28-I28)</f>
        <v/>
      </c>
      <c r="L28" s="32">
        <f>IF(OR(I28="",J28=""),"",IFERROR((J28-I28)/I28,0))</f>
        <v/>
      </c>
      <c r="M28" s="4" t="n"/>
      <c r="N28" s="5" t="n"/>
      <c r="O28" s="5" t="n"/>
    </row>
    <row r="29">
      <c r="A29" s="9">
        <f>IF(B29="","",ROW()-1)</f>
        <v/>
      </c>
      <c r="B29" s="3" t="n"/>
      <c r="C29" s="9">
        <f>IF(B29="","",CHOOSE(MONTH(B29),"Janeiro","Fevereiro","Março","Abril","Maio","Junho","Julho","Agosto","Setembro","Outubro","Novembro","Dezembro"))</f>
        <v/>
      </c>
      <c r="D29" s="4" t="n"/>
      <c r="E29" s="5" t="n"/>
      <c r="F29" s="5" t="n"/>
      <c r="G29" s="4" t="n"/>
      <c r="H29" s="4" t="n"/>
      <c r="I29" s="6" t="n"/>
      <c r="J29" s="6" t="n"/>
      <c r="K29" s="10">
        <f>IF(OR(I29="",J29=""),"",J29-I29)</f>
        <v/>
      </c>
      <c r="L29" s="33">
        <f>IF(OR(I29="",J29=""),"",IFERROR((J29-I29)/I29,0))</f>
        <v/>
      </c>
      <c r="M29" s="4" t="n"/>
      <c r="N29" s="5" t="n"/>
      <c r="O29" s="5" t="n"/>
    </row>
    <row r="30">
      <c r="A30" s="2">
        <f>IF(B30="","",ROW()-1)</f>
        <v/>
      </c>
      <c r="B30" s="3" t="n"/>
      <c r="C30" s="2">
        <f>IF(B30="","",CHOOSE(MONTH(B30),"Janeiro","Fevereiro","Março","Abril","Maio","Junho","Julho","Agosto","Setembro","Outubro","Novembro","Dezembro"))</f>
        <v/>
      </c>
      <c r="D30" s="4" t="n"/>
      <c r="E30" s="5" t="n"/>
      <c r="F30" s="5" t="n"/>
      <c r="G30" s="4" t="n"/>
      <c r="H30" s="4" t="n"/>
      <c r="I30" s="6" t="n"/>
      <c r="J30" s="6" t="n"/>
      <c r="K30" s="7">
        <f>IF(OR(I30="",J30=""),"",J30-I30)</f>
        <v/>
      </c>
      <c r="L30" s="32">
        <f>IF(OR(I30="",J30=""),"",IFERROR((J30-I30)/I30,0))</f>
        <v/>
      </c>
      <c r="M30" s="4" t="n"/>
      <c r="N30" s="5" t="n"/>
      <c r="O30" s="5" t="n"/>
    </row>
    <row r="31">
      <c r="A31" s="9">
        <f>IF(B31="","",ROW()-1)</f>
        <v/>
      </c>
      <c r="B31" s="3" t="n"/>
      <c r="C31" s="9">
        <f>IF(B31="","",CHOOSE(MONTH(B31),"Janeiro","Fevereiro","Março","Abril","Maio","Junho","Julho","Agosto","Setembro","Outubro","Novembro","Dezembro"))</f>
        <v/>
      </c>
      <c r="D31" s="4" t="n"/>
      <c r="E31" s="5" t="n"/>
      <c r="F31" s="5" t="n"/>
      <c r="G31" s="4" t="n"/>
      <c r="H31" s="4" t="n"/>
      <c r="I31" s="6" t="n"/>
      <c r="J31" s="6" t="n"/>
      <c r="K31" s="10">
        <f>IF(OR(I31="",J31=""),"",J31-I31)</f>
        <v/>
      </c>
      <c r="L31" s="33">
        <f>IF(OR(I31="",J31=""),"",IFERROR((J31-I31)/I31,0))</f>
        <v/>
      </c>
      <c r="M31" s="4" t="n"/>
      <c r="N31" s="5" t="n"/>
      <c r="O31" s="5" t="n"/>
    </row>
    <row r="32">
      <c r="A32" s="2">
        <f>IF(B32="","",ROW()-1)</f>
        <v/>
      </c>
      <c r="B32" s="3" t="n"/>
      <c r="C32" s="2">
        <f>IF(B32="","",CHOOSE(MONTH(B32),"Janeiro","Fevereiro","Março","Abril","Maio","Junho","Julho","Agosto","Setembro","Outubro","Novembro","Dezembro"))</f>
        <v/>
      </c>
      <c r="D32" s="4" t="n"/>
      <c r="E32" s="5" t="n"/>
      <c r="F32" s="5" t="n"/>
      <c r="G32" s="4" t="n"/>
      <c r="H32" s="4" t="n"/>
      <c r="I32" s="6" t="n"/>
      <c r="J32" s="6" t="n"/>
      <c r="K32" s="7">
        <f>IF(OR(I32="",J32=""),"",J32-I32)</f>
        <v/>
      </c>
      <c r="L32" s="32">
        <f>IF(OR(I32="",J32=""),"",IFERROR((J32-I32)/I32,0))</f>
        <v/>
      </c>
      <c r="M32" s="4" t="n"/>
      <c r="N32" s="5" t="n"/>
      <c r="O32" s="5" t="n"/>
    </row>
    <row r="33">
      <c r="A33" s="9">
        <f>IF(B33="","",ROW()-1)</f>
        <v/>
      </c>
      <c r="B33" s="3" t="n"/>
      <c r="C33" s="9">
        <f>IF(B33="","",CHOOSE(MONTH(B33),"Janeiro","Fevereiro","Março","Abril","Maio","Junho","Julho","Agosto","Setembro","Outubro","Novembro","Dezembro"))</f>
        <v/>
      </c>
      <c r="D33" s="4" t="n"/>
      <c r="E33" s="5" t="n"/>
      <c r="F33" s="5" t="n"/>
      <c r="G33" s="4" t="n"/>
      <c r="H33" s="4" t="n"/>
      <c r="I33" s="6" t="n"/>
      <c r="J33" s="6" t="n"/>
      <c r="K33" s="10">
        <f>IF(OR(I33="",J33=""),"",J33-I33)</f>
        <v/>
      </c>
      <c r="L33" s="33">
        <f>IF(OR(I33="",J33=""),"",IFERROR((J33-I33)/I33,0))</f>
        <v/>
      </c>
      <c r="M33" s="4" t="n"/>
      <c r="N33" s="5" t="n"/>
      <c r="O33" s="5" t="n"/>
    </row>
    <row r="34">
      <c r="A34" s="2">
        <f>IF(B34="","",ROW()-1)</f>
        <v/>
      </c>
      <c r="B34" s="3" t="n"/>
      <c r="C34" s="2">
        <f>IF(B34="","",CHOOSE(MONTH(B34),"Janeiro","Fevereiro","Março","Abril","Maio","Junho","Julho","Agosto","Setembro","Outubro","Novembro","Dezembro"))</f>
        <v/>
      </c>
      <c r="D34" s="4" t="n"/>
      <c r="E34" s="5" t="n"/>
      <c r="F34" s="5" t="n"/>
      <c r="G34" s="4" t="n"/>
      <c r="H34" s="4" t="n"/>
      <c r="I34" s="6" t="n"/>
      <c r="J34" s="6" t="n"/>
      <c r="K34" s="7">
        <f>IF(OR(I34="",J34=""),"",J34-I34)</f>
        <v/>
      </c>
      <c r="L34" s="32">
        <f>IF(OR(I34="",J34=""),"",IFERROR((J34-I34)/I34,0))</f>
        <v/>
      </c>
      <c r="M34" s="4" t="n"/>
      <c r="N34" s="5" t="n"/>
      <c r="O34" s="5" t="n"/>
    </row>
    <row r="35">
      <c r="A35" s="9">
        <f>IF(B35="","",ROW()-1)</f>
        <v/>
      </c>
      <c r="B35" s="3" t="n"/>
      <c r="C35" s="9">
        <f>IF(B35="","",CHOOSE(MONTH(B35),"Janeiro","Fevereiro","Março","Abril","Maio","Junho","Julho","Agosto","Setembro","Outubro","Novembro","Dezembro"))</f>
        <v/>
      </c>
      <c r="D35" s="4" t="n"/>
      <c r="E35" s="5" t="n"/>
      <c r="F35" s="5" t="n"/>
      <c r="G35" s="4" t="n"/>
      <c r="H35" s="4" t="n"/>
      <c r="I35" s="6" t="n"/>
      <c r="J35" s="6" t="n"/>
      <c r="K35" s="10">
        <f>IF(OR(I35="",J35=""),"",J35-I35)</f>
        <v/>
      </c>
      <c r="L35" s="33">
        <f>IF(OR(I35="",J35=""),"",IFERROR((J35-I35)/I35,0))</f>
        <v/>
      </c>
      <c r="M35" s="4" t="n"/>
      <c r="N35" s="5" t="n"/>
      <c r="O35" s="5" t="n"/>
    </row>
    <row r="36">
      <c r="A36" s="2">
        <f>IF(B36="","",ROW()-1)</f>
        <v/>
      </c>
      <c r="B36" s="3" t="n"/>
      <c r="C36" s="2">
        <f>IF(B36="","",CHOOSE(MONTH(B36),"Janeiro","Fevereiro","Março","Abril","Maio","Junho","Julho","Agosto","Setembro","Outubro","Novembro","Dezembro"))</f>
        <v/>
      </c>
      <c r="D36" s="4" t="n"/>
      <c r="E36" s="5" t="n"/>
      <c r="F36" s="5" t="n"/>
      <c r="G36" s="4" t="n"/>
      <c r="H36" s="4" t="n"/>
      <c r="I36" s="6" t="n"/>
      <c r="J36" s="6" t="n"/>
      <c r="K36" s="7">
        <f>IF(OR(I36="",J36=""),"",J36-I36)</f>
        <v/>
      </c>
      <c r="L36" s="32">
        <f>IF(OR(I36="",J36=""),"",IFERROR((J36-I36)/I36,0))</f>
        <v/>
      </c>
      <c r="M36" s="4" t="n"/>
      <c r="N36" s="5" t="n"/>
      <c r="O36" s="5" t="n"/>
    </row>
    <row r="37">
      <c r="A37" s="9">
        <f>IF(B37="","",ROW()-1)</f>
        <v/>
      </c>
      <c r="B37" s="3" t="n"/>
      <c r="C37" s="9">
        <f>IF(B37="","",CHOOSE(MONTH(B37),"Janeiro","Fevereiro","Março","Abril","Maio","Junho","Julho","Agosto","Setembro","Outubro","Novembro","Dezembro"))</f>
        <v/>
      </c>
      <c r="D37" s="4" t="n"/>
      <c r="E37" s="5" t="n"/>
      <c r="F37" s="5" t="n"/>
      <c r="G37" s="4" t="n"/>
      <c r="H37" s="4" t="n"/>
      <c r="I37" s="6" t="n"/>
      <c r="J37" s="6" t="n"/>
      <c r="K37" s="10">
        <f>IF(OR(I37="",J37=""),"",J37-I37)</f>
        <v/>
      </c>
      <c r="L37" s="33">
        <f>IF(OR(I37="",J37=""),"",IFERROR((J37-I37)/I37,0))</f>
        <v/>
      </c>
      <c r="M37" s="4" t="n"/>
      <c r="N37" s="5" t="n"/>
      <c r="O37" s="5" t="n"/>
    </row>
    <row r="38">
      <c r="A38" s="2">
        <f>IF(B38="","",ROW()-1)</f>
        <v/>
      </c>
      <c r="B38" s="3" t="n"/>
      <c r="C38" s="2">
        <f>IF(B38="","",CHOOSE(MONTH(B38),"Janeiro","Fevereiro","Março","Abril","Maio","Junho","Julho","Agosto","Setembro","Outubro","Novembro","Dezembro"))</f>
        <v/>
      </c>
      <c r="D38" s="4" t="n"/>
      <c r="E38" s="5" t="n"/>
      <c r="F38" s="5" t="n"/>
      <c r="G38" s="4" t="n"/>
      <c r="H38" s="4" t="n"/>
      <c r="I38" s="6" t="n"/>
      <c r="J38" s="6" t="n"/>
      <c r="K38" s="7">
        <f>IF(OR(I38="",J38=""),"",J38-I38)</f>
        <v/>
      </c>
      <c r="L38" s="32">
        <f>IF(OR(I38="",J38=""),"",IFERROR((J38-I38)/I38,0))</f>
        <v/>
      </c>
      <c r="M38" s="4" t="n"/>
      <c r="N38" s="5" t="n"/>
      <c r="O38" s="5" t="n"/>
    </row>
    <row r="39">
      <c r="A39" s="9">
        <f>IF(B39="","",ROW()-1)</f>
        <v/>
      </c>
      <c r="B39" s="3" t="n"/>
      <c r="C39" s="9">
        <f>IF(B39="","",CHOOSE(MONTH(B39),"Janeiro","Fevereiro","Março","Abril","Maio","Junho","Julho","Agosto","Setembro","Outubro","Novembro","Dezembro"))</f>
        <v/>
      </c>
      <c r="D39" s="4" t="n"/>
      <c r="E39" s="5" t="n"/>
      <c r="F39" s="5" t="n"/>
      <c r="G39" s="4" t="n"/>
      <c r="H39" s="4" t="n"/>
      <c r="I39" s="6" t="n"/>
      <c r="J39" s="6" t="n"/>
      <c r="K39" s="10">
        <f>IF(OR(I39="",J39=""),"",J39-I39)</f>
        <v/>
      </c>
      <c r="L39" s="33">
        <f>IF(OR(I39="",J39=""),"",IFERROR((J39-I39)/I39,0))</f>
        <v/>
      </c>
      <c r="M39" s="4" t="n"/>
      <c r="N39" s="5" t="n"/>
      <c r="O39" s="5" t="n"/>
    </row>
    <row r="40">
      <c r="A40" s="2">
        <f>IF(B40="","",ROW()-1)</f>
        <v/>
      </c>
      <c r="B40" s="3" t="n"/>
      <c r="C40" s="2">
        <f>IF(B40="","",CHOOSE(MONTH(B40),"Janeiro","Fevereiro","Março","Abril","Maio","Junho","Julho","Agosto","Setembro","Outubro","Novembro","Dezembro"))</f>
        <v/>
      </c>
      <c r="D40" s="4" t="n"/>
      <c r="E40" s="5" t="n"/>
      <c r="F40" s="5" t="n"/>
      <c r="G40" s="4" t="n"/>
      <c r="H40" s="4" t="n"/>
      <c r="I40" s="6" t="n"/>
      <c r="J40" s="6" t="n"/>
      <c r="K40" s="7">
        <f>IF(OR(I40="",J40=""),"",J40-I40)</f>
        <v/>
      </c>
      <c r="L40" s="32">
        <f>IF(OR(I40="",J40=""),"",IFERROR((J40-I40)/I40,0))</f>
        <v/>
      </c>
      <c r="M40" s="4" t="n"/>
      <c r="N40" s="5" t="n"/>
      <c r="O40" s="5" t="n"/>
    </row>
    <row r="41">
      <c r="A41" s="9">
        <f>IF(B41="","",ROW()-1)</f>
        <v/>
      </c>
      <c r="B41" s="3" t="n"/>
      <c r="C41" s="9">
        <f>IF(B41="","",CHOOSE(MONTH(B41),"Janeiro","Fevereiro","Março","Abril","Maio","Junho","Julho","Agosto","Setembro","Outubro","Novembro","Dezembro"))</f>
        <v/>
      </c>
      <c r="D41" s="4" t="n"/>
      <c r="E41" s="5" t="n"/>
      <c r="F41" s="5" t="n"/>
      <c r="G41" s="4" t="n"/>
      <c r="H41" s="4" t="n"/>
      <c r="I41" s="6" t="n"/>
      <c r="J41" s="6" t="n"/>
      <c r="K41" s="10">
        <f>IF(OR(I41="",J41=""),"",J41-I41)</f>
        <v/>
      </c>
      <c r="L41" s="33">
        <f>IF(OR(I41="",J41=""),"",IFERROR((J41-I41)/I41,0))</f>
        <v/>
      </c>
      <c r="M41" s="4" t="n"/>
      <c r="N41" s="5" t="n"/>
      <c r="O41" s="5" t="n"/>
    </row>
    <row r="42">
      <c r="A42" s="2">
        <f>IF(B42="","",ROW()-1)</f>
        <v/>
      </c>
      <c r="B42" s="3" t="n"/>
      <c r="C42" s="2">
        <f>IF(B42="","",CHOOSE(MONTH(B42),"Janeiro","Fevereiro","Março","Abril","Maio","Junho","Julho","Agosto","Setembro","Outubro","Novembro","Dezembro"))</f>
        <v/>
      </c>
      <c r="D42" s="4" t="n"/>
      <c r="E42" s="5" t="n"/>
      <c r="F42" s="5" t="n"/>
      <c r="G42" s="4" t="n"/>
      <c r="H42" s="4" t="n"/>
      <c r="I42" s="6" t="n"/>
      <c r="J42" s="6" t="n"/>
      <c r="K42" s="7">
        <f>IF(OR(I42="",J42=""),"",J42-I42)</f>
        <v/>
      </c>
      <c r="L42" s="32">
        <f>IF(OR(I42="",J42=""),"",IFERROR((J42-I42)/I42,0))</f>
        <v/>
      </c>
      <c r="M42" s="4" t="n"/>
      <c r="N42" s="5" t="n"/>
      <c r="O42" s="5" t="n"/>
    </row>
    <row r="43">
      <c r="A43" s="9">
        <f>IF(B43="","",ROW()-1)</f>
        <v/>
      </c>
      <c r="B43" s="3" t="n"/>
      <c r="C43" s="9">
        <f>IF(B43="","",CHOOSE(MONTH(B43),"Janeiro","Fevereiro","Março","Abril","Maio","Junho","Julho","Agosto","Setembro","Outubro","Novembro","Dezembro"))</f>
        <v/>
      </c>
      <c r="D43" s="4" t="n"/>
      <c r="E43" s="5" t="n"/>
      <c r="F43" s="5" t="n"/>
      <c r="G43" s="4" t="n"/>
      <c r="H43" s="4" t="n"/>
      <c r="I43" s="6" t="n"/>
      <c r="J43" s="6" t="n"/>
      <c r="K43" s="10">
        <f>IF(OR(I43="",J43=""),"",J43-I43)</f>
        <v/>
      </c>
      <c r="L43" s="33">
        <f>IF(OR(I43="",J43=""),"",IFERROR((J43-I43)/I43,0))</f>
        <v/>
      </c>
      <c r="M43" s="4" t="n"/>
      <c r="N43" s="5" t="n"/>
      <c r="O43" s="5" t="n"/>
    </row>
    <row r="44">
      <c r="A44" s="2">
        <f>IF(B44="","",ROW()-1)</f>
        <v/>
      </c>
      <c r="B44" s="3" t="n"/>
      <c r="C44" s="2">
        <f>IF(B44="","",CHOOSE(MONTH(B44),"Janeiro","Fevereiro","Março","Abril","Maio","Junho","Julho","Agosto","Setembro","Outubro","Novembro","Dezembro"))</f>
        <v/>
      </c>
      <c r="D44" s="4" t="n"/>
      <c r="E44" s="5" t="n"/>
      <c r="F44" s="5" t="n"/>
      <c r="G44" s="4" t="n"/>
      <c r="H44" s="4" t="n"/>
      <c r="I44" s="6" t="n"/>
      <c r="J44" s="6" t="n"/>
      <c r="K44" s="7">
        <f>IF(OR(I44="",J44=""),"",J44-I44)</f>
        <v/>
      </c>
      <c r="L44" s="32">
        <f>IF(OR(I44="",J44=""),"",IFERROR((J44-I44)/I44,0))</f>
        <v/>
      </c>
      <c r="M44" s="4" t="n"/>
      <c r="N44" s="5" t="n"/>
      <c r="O44" s="5" t="n"/>
    </row>
    <row r="45">
      <c r="A45" s="9">
        <f>IF(B45="","",ROW()-1)</f>
        <v/>
      </c>
      <c r="B45" s="3" t="n"/>
      <c r="C45" s="9">
        <f>IF(B45="","",CHOOSE(MONTH(B45),"Janeiro","Fevereiro","Março","Abril","Maio","Junho","Julho","Agosto","Setembro","Outubro","Novembro","Dezembro"))</f>
        <v/>
      </c>
      <c r="D45" s="4" t="n"/>
      <c r="E45" s="5" t="n"/>
      <c r="F45" s="5" t="n"/>
      <c r="G45" s="4" t="n"/>
      <c r="H45" s="4" t="n"/>
      <c r="I45" s="6" t="n"/>
      <c r="J45" s="6" t="n"/>
      <c r="K45" s="10">
        <f>IF(OR(I45="",J45=""),"",J45-I45)</f>
        <v/>
      </c>
      <c r="L45" s="33">
        <f>IF(OR(I45="",J45=""),"",IFERROR((J45-I45)/I45,0))</f>
        <v/>
      </c>
      <c r="M45" s="4" t="n"/>
      <c r="N45" s="5" t="n"/>
      <c r="O45" s="5" t="n"/>
    </row>
    <row r="46">
      <c r="A46" s="2">
        <f>IF(B46="","",ROW()-1)</f>
        <v/>
      </c>
      <c r="B46" s="3" t="n"/>
      <c r="C46" s="2">
        <f>IF(B46="","",CHOOSE(MONTH(B46),"Janeiro","Fevereiro","Março","Abril","Maio","Junho","Julho","Agosto","Setembro","Outubro","Novembro","Dezembro"))</f>
        <v/>
      </c>
      <c r="D46" s="4" t="n"/>
      <c r="E46" s="5" t="n"/>
      <c r="F46" s="5" t="n"/>
      <c r="G46" s="4" t="n"/>
      <c r="H46" s="4" t="n"/>
      <c r="I46" s="6" t="n"/>
      <c r="J46" s="6" t="n"/>
      <c r="K46" s="7">
        <f>IF(OR(I46="",J46=""),"",J46-I46)</f>
        <v/>
      </c>
      <c r="L46" s="32">
        <f>IF(OR(I46="",J46=""),"",IFERROR((J46-I46)/I46,0))</f>
        <v/>
      </c>
      <c r="M46" s="4" t="n"/>
      <c r="N46" s="5" t="n"/>
      <c r="O46" s="5" t="n"/>
    </row>
    <row r="47">
      <c r="A47" s="9">
        <f>IF(B47="","",ROW()-1)</f>
        <v/>
      </c>
      <c r="B47" s="3" t="n"/>
      <c r="C47" s="9">
        <f>IF(B47="","",CHOOSE(MONTH(B47),"Janeiro","Fevereiro","Março","Abril","Maio","Junho","Julho","Agosto","Setembro","Outubro","Novembro","Dezembro"))</f>
        <v/>
      </c>
      <c r="D47" s="4" t="n"/>
      <c r="E47" s="5" t="n"/>
      <c r="F47" s="5" t="n"/>
      <c r="G47" s="4" t="n"/>
      <c r="H47" s="4" t="n"/>
      <c r="I47" s="6" t="n"/>
      <c r="J47" s="6" t="n"/>
      <c r="K47" s="10">
        <f>IF(OR(I47="",J47=""),"",J47-I47)</f>
        <v/>
      </c>
      <c r="L47" s="33">
        <f>IF(OR(I47="",J47=""),"",IFERROR((J47-I47)/I47,0))</f>
        <v/>
      </c>
      <c r="M47" s="4" t="n"/>
      <c r="N47" s="5" t="n"/>
      <c r="O47" s="5" t="n"/>
    </row>
    <row r="48">
      <c r="A48" s="2">
        <f>IF(B48="","",ROW()-1)</f>
        <v/>
      </c>
      <c r="B48" s="3" t="n"/>
      <c r="C48" s="2">
        <f>IF(B48="","",CHOOSE(MONTH(B48),"Janeiro","Fevereiro","Março","Abril","Maio","Junho","Julho","Agosto","Setembro","Outubro","Novembro","Dezembro"))</f>
        <v/>
      </c>
      <c r="D48" s="4" t="n"/>
      <c r="E48" s="5" t="n"/>
      <c r="F48" s="5" t="n"/>
      <c r="G48" s="4" t="n"/>
      <c r="H48" s="4" t="n"/>
      <c r="I48" s="6" t="n"/>
      <c r="J48" s="6" t="n"/>
      <c r="K48" s="7">
        <f>IF(OR(I48="",J48=""),"",J48-I48)</f>
        <v/>
      </c>
      <c r="L48" s="32">
        <f>IF(OR(I48="",J48=""),"",IFERROR((J48-I48)/I48,0))</f>
        <v/>
      </c>
      <c r="M48" s="4" t="n"/>
      <c r="N48" s="5" t="n"/>
      <c r="O48" s="5" t="n"/>
    </row>
    <row r="49">
      <c r="A49" s="9">
        <f>IF(B49="","",ROW()-1)</f>
        <v/>
      </c>
      <c r="B49" s="3" t="n"/>
      <c r="C49" s="9">
        <f>IF(B49="","",CHOOSE(MONTH(B49),"Janeiro","Fevereiro","Março","Abril","Maio","Junho","Julho","Agosto","Setembro","Outubro","Novembro","Dezembro"))</f>
        <v/>
      </c>
      <c r="D49" s="4" t="n"/>
      <c r="E49" s="5" t="n"/>
      <c r="F49" s="5" t="n"/>
      <c r="G49" s="4" t="n"/>
      <c r="H49" s="4" t="n"/>
      <c r="I49" s="6" t="n"/>
      <c r="J49" s="6" t="n"/>
      <c r="K49" s="10">
        <f>IF(OR(I49="",J49=""),"",J49-I49)</f>
        <v/>
      </c>
      <c r="L49" s="33">
        <f>IF(OR(I49="",J49=""),"",IFERROR((J49-I49)/I49,0))</f>
        <v/>
      </c>
      <c r="M49" s="4" t="n"/>
      <c r="N49" s="5" t="n"/>
      <c r="O49" s="5" t="n"/>
    </row>
    <row r="50">
      <c r="A50" s="2">
        <f>IF(B50="","",ROW()-1)</f>
        <v/>
      </c>
      <c r="B50" s="3" t="n"/>
      <c r="C50" s="2">
        <f>IF(B50="","",CHOOSE(MONTH(B50),"Janeiro","Fevereiro","Março","Abril","Maio","Junho","Julho","Agosto","Setembro","Outubro","Novembro","Dezembro"))</f>
        <v/>
      </c>
      <c r="D50" s="4" t="n"/>
      <c r="E50" s="5" t="n"/>
      <c r="F50" s="5" t="n"/>
      <c r="G50" s="4" t="n"/>
      <c r="H50" s="4" t="n"/>
      <c r="I50" s="6" t="n"/>
      <c r="J50" s="6" t="n"/>
      <c r="K50" s="7">
        <f>IF(OR(I50="",J50=""),"",J50-I50)</f>
        <v/>
      </c>
      <c r="L50" s="32">
        <f>IF(OR(I50="",J50=""),"",IFERROR((J50-I50)/I50,0))</f>
        <v/>
      </c>
      <c r="M50" s="4" t="n"/>
      <c r="N50" s="5" t="n"/>
      <c r="O50" s="5" t="n"/>
    </row>
    <row r="51">
      <c r="A51" s="9">
        <f>IF(B51="","",ROW()-1)</f>
        <v/>
      </c>
      <c r="B51" s="3" t="n"/>
      <c r="C51" s="9">
        <f>IF(B51="","",CHOOSE(MONTH(B51),"Janeiro","Fevereiro","Março","Abril","Maio","Junho","Julho","Agosto","Setembro","Outubro","Novembro","Dezembro"))</f>
        <v/>
      </c>
      <c r="D51" s="4" t="n"/>
      <c r="E51" s="5" t="n"/>
      <c r="F51" s="5" t="n"/>
      <c r="G51" s="4" t="n"/>
      <c r="H51" s="4" t="n"/>
      <c r="I51" s="6" t="n"/>
      <c r="J51" s="6" t="n"/>
      <c r="K51" s="10">
        <f>IF(OR(I51="",J51=""),"",J51-I51)</f>
        <v/>
      </c>
      <c r="L51" s="33">
        <f>IF(OR(I51="",J51=""),"",IFERROR((J51-I51)/I51,0))</f>
        <v/>
      </c>
      <c r="M51" s="4" t="n"/>
      <c r="N51" s="5" t="n"/>
      <c r="O51" s="5" t="n"/>
    </row>
    <row r="52">
      <c r="A52" s="2">
        <f>IF(B52="","",ROW()-1)</f>
        <v/>
      </c>
      <c r="B52" s="3" t="n"/>
      <c r="C52" s="2">
        <f>IF(B52="","",CHOOSE(MONTH(B52),"Janeiro","Fevereiro","Março","Abril","Maio","Junho","Julho","Agosto","Setembro","Outubro","Novembro","Dezembro"))</f>
        <v/>
      </c>
      <c r="D52" s="4" t="n"/>
      <c r="E52" s="5" t="n"/>
      <c r="F52" s="5" t="n"/>
      <c r="G52" s="4" t="n"/>
      <c r="H52" s="4" t="n"/>
      <c r="I52" s="6" t="n"/>
      <c r="J52" s="6" t="n"/>
      <c r="K52" s="7">
        <f>IF(OR(I52="",J52=""),"",J52-I52)</f>
        <v/>
      </c>
      <c r="L52" s="32">
        <f>IF(OR(I52="",J52=""),"",IFERROR((J52-I52)/I52,0))</f>
        <v/>
      </c>
      <c r="M52" s="4" t="n"/>
      <c r="N52" s="5" t="n"/>
      <c r="O52" s="5" t="n"/>
    </row>
    <row r="53">
      <c r="A53" s="9">
        <f>IF(B53="","",ROW()-1)</f>
        <v/>
      </c>
      <c r="B53" s="3" t="n"/>
      <c r="C53" s="9">
        <f>IF(B53="","",CHOOSE(MONTH(B53),"Janeiro","Fevereiro","Março","Abril","Maio","Junho","Julho","Agosto","Setembro","Outubro","Novembro","Dezembro"))</f>
        <v/>
      </c>
      <c r="D53" s="4" t="n"/>
      <c r="E53" s="5" t="n"/>
      <c r="F53" s="5" t="n"/>
      <c r="G53" s="4" t="n"/>
      <c r="H53" s="4" t="n"/>
      <c r="I53" s="6" t="n"/>
      <c r="J53" s="6" t="n"/>
      <c r="K53" s="10">
        <f>IF(OR(I53="",J53=""),"",J53-I53)</f>
        <v/>
      </c>
      <c r="L53" s="33">
        <f>IF(OR(I53="",J53=""),"",IFERROR((J53-I53)/I53,0))</f>
        <v/>
      </c>
      <c r="M53" s="4" t="n"/>
      <c r="N53" s="5" t="n"/>
      <c r="O53" s="5" t="n"/>
    </row>
    <row r="54">
      <c r="A54" s="2">
        <f>IF(B54="","",ROW()-1)</f>
        <v/>
      </c>
      <c r="B54" s="3" t="n"/>
      <c r="C54" s="2">
        <f>IF(B54="","",CHOOSE(MONTH(B54),"Janeiro","Fevereiro","Março","Abril","Maio","Junho","Julho","Agosto","Setembro","Outubro","Novembro","Dezembro"))</f>
        <v/>
      </c>
      <c r="D54" s="4" t="n"/>
      <c r="E54" s="5" t="n"/>
      <c r="F54" s="5" t="n"/>
      <c r="G54" s="4" t="n"/>
      <c r="H54" s="4" t="n"/>
      <c r="I54" s="6" t="n"/>
      <c r="J54" s="6" t="n"/>
      <c r="K54" s="7">
        <f>IF(OR(I54="",J54=""),"",J54-I54)</f>
        <v/>
      </c>
      <c r="L54" s="32">
        <f>IF(OR(I54="",J54=""),"",IFERROR((J54-I54)/I54,0))</f>
        <v/>
      </c>
      <c r="M54" s="4" t="n"/>
      <c r="N54" s="5" t="n"/>
      <c r="O54" s="5" t="n"/>
    </row>
    <row r="55">
      <c r="A55" s="9">
        <f>IF(B55="","",ROW()-1)</f>
        <v/>
      </c>
      <c r="B55" s="3" t="n"/>
      <c r="C55" s="9">
        <f>IF(B55="","",CHOOSE(MONTH(B55),"Janeiro","Fevereiro","Março","Abril","Maio","Junho","Julho","Agosto","Setembro","Outubro","Novembro","Dezembro"))</f>
        <v/>
      </c>
      <c r="D55" s="4" t="n"/>
      <c r="E55" s="5" t="n"/>
      <c r="F55" s="5" t="n"/>
      <c r="G55" s="4" t="n"/>
      <c r="H55" s="4" t="n"/>
      <c r="I55" s="6" t="n"/>
      <c r="J55" s="6" t="n"/>
      <c r="K55" s="10">
        <f>IF(OR(I55="",J55=""),"",J55-I55)</f>
        <v/>
      </c>
      <c r="L55" s="33">
        <f>IF(OR(I55="",J55=""),"",IFERROR((J55-I55)/I55,0))</f>
        <v/>
      </c>
      <c r="M55" s="4" t="n"/>
      <c r="N55" s="5" t="n"/>
      <c r="O55" s="5" t="n"/>
    </row>
    <row r="56">
      <c r="A56" s="2">
        <f>IF(B56="","",ROW()-1)</f>
        <v/>
      </c>
      <c r="B56" s="3" t="n"/>
      <c r="C56" s="2">
        <f>IF(B56="","",CHOOSE(MONTH(B56),"Janeiro","Fevereiro","Março","Abril","Maio","Junho","Julho","Agosto","Setembro","Outubro","Novembro","Dezembro"))</f>
        <v/>
      </c>
      <c r="D56" s="4" t="n"/>
      <c r="E56" s="5" t="n"/>
      <c r="F56" s="5" t="n"/>
      <c r="G56" s="4" t="n"/>
      <c r="H56" s="4" t="n"/>
      <c r="I56" s="6" t="n"/>
      <c r="J56" s="6" t="n"/>
      <c r="K56" s="7">
        <f>IF(OR(I56="",J56=""),"",J56-I56)</f>
        <v/>
      </c>
      <c r="L56" s="32">
        <f>IF(OR(I56="",J56=""),"",IFERROR((J56-I56)/I56,0))</f>
        <v/>
      </c>
      <c r="M56" s="4" t="n"/>
      <c r="N56" s="5" t="n"/>
      <c r="O56" s="5" t="n"/>
    </row>
    <row r="57">
      <c r="A57" s="9">
        <f>IF(B57="","",ROW()-1)</f>
        <v/>
      </c>
      <c r="B57" s="3" t="n"/>
      <c r="C57" s="9">
        <f>IF(B57="","",CHOOSE(MONTH(B57),"Janeiro","Fevereiro","Março","Abril","Maio","Junho","Julho","Agosto","Setembro","Outubro","Novembro","Dezembro"))</f>
        <v/>
      </c>
      <c r="D57" s="4" t="n"/>
      <c r="E57" s="5" t="n"/>
      <c r="F57" s="5" t="n"/>
      <c r="G57" s="4" t="n"/>
      <c r="H57" s="4" t="n"/>
      <c r="I57" s="6" t="n"/>
      <c r="J57" s="6" t="n"/>
      <c r="K57" s="10">
        <f>IF(OR(I57="",J57=""),"",J57-I57)</f>
        <v/>
      </c>
      <c r="L57" s="33">
        <f>IF(OR(I57="",J57=""),"",IFERROR((J57-I57)/I57,0))</f>
        <v/>
      </c>
      <c r="M57" s="4" t="n"/>
      <c r="N57" s="5" t="n"/>
      <c r="O57" s="5" t="n"/>
    </row>
    <row r="58">
      <c r="A58" s="2">
        <f>IF(B58="","",ROW()-1)</f>
        <v/>
      </c>
      <c r="B58" s="3" t="n"/>
      <c r="C58" s="2">
        <f>IF(B58="","",CHOOSE(MONTH(B58),"Janeiro","Fevereiro","Março","Abril","Maio","Junho","Julho","Agosto","Setembro","Outubro","Novembro","Dezembro"))</f>
        <v/>
      </c>
      <c r="D58" s="4" t="n"/>
      <c r="E58" s="5" t="n"/>
      <c r="F58" s="5" t="n"/>
      <c r="G58" s="4" t="n"/>
      <c r="H58" s="4" t="n"/>
      <c r="I58" s="6" t="n"/>
      <c r="J58" s="6" t="n"/>
      <c r="K58" s="7">
        <f>IF(OR(I58="",J58=""),"",J58-I58)</f>
        <v/>
      </c>
      <c r="L58" s="32">
        <f>IF(OR(I58="",J58=""),"",IFERROR((J58-I58)/I58,0))</f>
        <v/>
      </c>
      <c r="M58" s="4" t="n"/>
      <c r="N58" s="5" t="n"/>
      <c r="O58" s="5" t="n"/>
    </row>
    <row r="59">
      <c r="A59" s="9">
        <f>IF(B59="","",ROW()-1)</f>
        <v/>
      </c>
      <c r="B59" s="3" t="n"/>
      <c r="C59" s="9">
        <f>IF(B59="","",CHOOSE(MONTH(B59),"Janeiro","Fevereiro","Março","Abril","Maio","Junho","Julho","Agosto","Setembro","Outubro","Novembro","Dezembro"))</f>
        <v/>
      </c>
      <c r="D59" s="4" t="n"/>
      <c r="E59" s="5" t="n"/>
      <c r="F59" s="5" t="n"/>
      <c r="G59" s="4" t="n"/>
      <c r="H59" s="4" t="n"/>
      <c r="I59" s="6" t="n"/>
      <c r="J59" s="6" t="n"/>
      <c r="K59" s="10">
        <f>IF(OR(I59="",J59=""),"",J59-I59)</f>
        <v/>
      </c>
      <c r="L59" s="33">
        <f>IF(OR(I59="",J59=""),"",IFERROR((J59-I59)/I59,0))</f>
        <v/>
      </c>
      <c r="M59" s="4" t="n"/>
      <c r="N59" s="5" t="n"/>
      <c r="O59" s="5" t="n"/>
    </row>
    <row r="60">
      <c r="A60" s="2">
        <f>IF(B60="","",ROW()-1)</f>
        <v/>
      </c>
      <c r="B60" s="3" t="n"/>
      <c r="C60" s="2">
        <f>IF(B60="","",CHOOSE(MONTH(B60),"Janeiro","Fevereiro","Março","Abril","Maio","Junho","Julho","Agosto","Setembro","Outubro","Novembro","Dezembro"))</f>
        <v/>
      </c>
      <c r="D60" s="4" t="n"/>
      <c r="E60" s="5" t="n"/>
      <c r="F60" s="5" t="n"/>
      <c r="G60" s="4" t="n"/>
      <c r="H60" s="4" t="n"/>
      <c r="I60" s="6" t="n"/>
      <c r="J60" s="6" t="n"/>
      <c r="K60" s="7">
        <f>IF(OR(I60="",J60=""),"",J60-I60)</f>
        <v/>
      </c>
      <c r="L60" s="32">
        <f>IF(OR(I60="",J60=""),"",IFERROR((J60-I60)/I60,0))</f>
        <v/>
      </c>
      <c r="M60" s="4" t="n"/>
      <c r="N60" s="5" t="n"/>
      <c r="O60" s="5" t="n"/>
    </row>
    <row r="61">
      <c r="A61" s="9">
        <f>IF(B61="","",ROW()-1)</f>
        <v/>
      </c>
      <c r="B61" s="3" t="n"/>
      <c r="C61" s="9">
        <f>IF(B61="","",CHOOSE(MONTH(B61),"Janeiro","Fevereiro","Março","Abril","Maio","Junho","Julho","Agosto","Setembro","Outubro","Novembro","Dezembro"))</f>
        <v/>
      </c>
      <c r="D61" s="4" t="n"/>
      <c r="E61" s="5" t="n"/>
      <c r="F61" s="5" t="n"/>
      <c r="G61" s="4" t="n"/>
      <c r="H61" s="4" t="n"/>
      <c r="I61" s="6" t="n"/>
      <c r="J61" s="6" t="n"/>
      <c r="K61" s="10">
        <f>IF(OR(I61="",J61=""),"",J61-I61)</f>
        <v/>
      </c>
      <c r="L61" s="33">
        <f>IF(OR(I61="",J61=""),"",IFERROR((J61-I61)/I61,0))</f>
        <v/>
      </c>
      <c r="M61" s="4" t="n"/>
      <c r="N61" s="5" t="n"/>
      <c r="O61" s="5" t="n"/>
    </row>
    <row r="62">
      <c r="A62" s="2">
        <f>IF(B62="","",ROW()-1)</f>
        <v/>
      </c>
      <c r="B62" s="3" t="n"/>
      <c r="C62" s="2">
        <f>IF(B62="","",CHOOSE(MONTH(B62),"Janeiro","Fevereiro","Março","Abril","Maio","Junho","Julho","Agosto","Setembro","Outubro","Novembro","Dezembro"))</f>
        <v/>
      </c>
      <c r="D62" s="4" t="n"/>
      <c r="E62" s="5" t="n"/>
      <c r="F62" s="5" t="n"/>
      <c r="G62" s="4" t="n"/>
      <c r="H62" s="4" t="n"/>
      <c r="I62" s="6" t="n"/>
      <c r="J62" s="6" t="n"/>
      <c r="K62" s="7">
        <f>IF(OR(I62="",J62=""),"",J62-I62)</f>
        <v/>
      </c>
      <c r="L62" s="32">
        <f>IF(OR(I62="",J62=""),"",IFERROR((J62-I62)/I62,0))</f>
        <v/>
      </c>
      <c r="M62" s="4" t="n"/>
      <c r="N62" s="5" t="n"/>
      <c r="O62" s="5" t="n"/>
    </row>
    <row r="63">
      <c r="A63" s="9">
        <f>IF(B63="","",ROW()-1)</f>
        <v/>
      </c>
      <c r="B63" s="3" t="n"/>
      <c r="C63" s="9">
        <f>IF(B63="","",CHOOSE(MONTH(B63),"Janeiro","Fevereiro","Março","Abril","Maio","Junho","Julho","Agosto","Setembro","Outubro","Novembro","Dezembro"))</f>
        <v/>
      </c>
      <c r="D63" s="4" t="n"/>
      <c r="E63" s="5" t="n"/>
      <c r="F63" s="5" t="n"/>
      <c r="G63" s="4" t="n"/>
      <c r="H63" s="4" t="n"/>
      <c r="I63" s="6" t="n"/>
      <c r="J63" s="6" t="n"/>
      <c r="K63" s="10">
        <f>IF(OR(I63="",J63=""),"",J63-I63)</f>
        <v/>
      </c>
      <c r="L63" s="33">
        <f>IF(OR(I63="",J63=""),"",IFERROR((J63-I63)/I63,0))</f>
        <v/>
      </c>
      <c r="M63" s="4" t="n"/>
      <c r="N63" s="5" t="n"/>
      <c r="O63" s="5" t="n"/>
    </row>
    <row r="64">
      <c r="A64" s="2">
        <f>IF(B64="","",ROW()-1)</f>
        <v/>
      </c>
      <c r="B64" s="3" t="n"/>
      <c r="C64" s="2">
        <f>IF(B64="","",CHOOSE(MONTH(B64),"Janeiro","Fevereiro","Março","Abril","Maio","Junho","Julho","Agosto","Setembro","Outubro","Novembro","Dezembro"))</f>
        <v/>
      </c>
      <c r="D64" s="4" t="n"/>
      <c r="E64" s="5" t="n"/>
      <c r="F64" s="5" t="n"/>
      <c r="G64" s="4" t="n"/>
      <c r="H64" s="4" t="n"/>
      <c r="I64" s="6" t="n"/>
      <c r="J64" s="6" t="n"/>
      <c r="K64" s="7">
        <f>IF(OR(I64="",J64=""),"",J64-I64)</f>
        <v/>
      </c>
      <c r="L64" s="32">
        <f>IF(OR(I64="",J64=""),"",IFERROR((J64-I64)/I64,0))</f>
        <v/>
      </c>
      <c r="M64" s="4" t="n"/>
      <c r="N64" s="5" t="n"/>
      <c r="O64" s="5" t="n"/>
    </row>
    <row r="65">
      <c r="A65" s="9">
        <f>IF(B65="","",ROW()-1)</f>
        <v/>
      </c>
      <c r="B65" s="3" t="n"/>
      <c r="C65" s="9">
        <f>IF(B65="","",CHOOSE(MONTH(B65),"Janeiro","Fevereiro","Março","Abril","Maio","Junho","Julho","Agosto","Setembro","Outubro","Novembro","Dezembro"))</f>
        <v/>
      </c>
      <c r="D65" s="4" t="n"/>
      <c r="E65" s="5" t="n"/>
      <c r="F65" s="5" t="n"/>
      <c r="G65" s="4" t="n"/>
      <c r="H65" s="4" t="n"/>
      <c r="I65" s="6" t="n"/>
      <c r="J65" s="6" t="n"/>
      <c r="K65" s="10">
        <f>IF(OR(I65="",J65=""),"",J65-I65)</f>
        <v/>
      </c>
      <c r="L65" s="33">
        <f>IF(OR(I65="",J65=""),"",IFERROR((J65-I65)/I65,0))</f>
        <v/>
      </c>
      <c r="M65" s="4" t="n"/>
      <c r="N65" s="5" t="n"/>
      <c r="O65" s="5" t="n"/>
    </row>
    <row r="66">
      <c r="A66" s="2">
        <f>IF(B66="","",ROW()-1)</f>
        <v/>
      </c>
      <c r="B66" s="3" t="n"/>
      <c r="C66" s="2">
        <f>IF(B66="","",CHOOSE(MONTH(B66),"Janeiro","Fevereiro","Março","Abril","Maio","Junho","Julho","Agosto","Setembro","Outubro","Novembro","Dezembro"))</f>
        <v/>
      </c>
      <c r="D66" s="4" t="n"/>
      <c r="E66" s="5" t="n"/>
      <c r="F66" s="5" t="n"/>
      <c r="G66" s="4" t="n"/>
      <c r="H66" s="4" t="n"/>
      <c r="I66" s="6" t="n"/>
      <c r="J66" s="6" t="n"/>
      <c r="K66" s="7">
        <f>IF(OR(I66="",J66=""),"",J66-I66)</f>
        <v/>
      </c>
      <c r="L66" s="32">
        <f>IF(OR(I66="",J66=""),"",IFERROR((J66-I66)/I66,0))</f>
        <v/>
      </c>
      <c r="M66" s="4" t="n"/>
      <c r="N66" s="5" t="n"/>
      <c r="O66" s="5" t="n"/>
    </row>
    <row r="67">
      <c r="A67" s="9">
        <f>IF(B67="","",ROW()-1)</f>
        <v/>
      </c>
      <c r="B67" s="3" t="n"/>
      <c r="C67" s="9">
        <f>IF(B67="","",CHOOSE(MONTH(B67),"Janeiro","Fevereiro","Março","Abril","Maio","Junho","Julho","Agosto","Setembro","Outubro","Novembro","Dezembro"))</f>
        <v/>
      </c>
      <c r="D67" s="4" t="n"/>
      <c r="E67" s="5" t="n"/>
      <c r="F67" s="5" t="n"/>
      <c r="G67" s="4" t="n"/>
      <c r="H67" s="4" t="n"/>
      <c r="I67" s="6" t="n"/>
      <c r="J67" s="6" t="n"/>
      <c r="K67" s="10">
        <f>IF(OR(I67="",J67=""),"",J67-I67)</f>
        <v/>
      </c>
      <c r="L67" s="33">
        <f>IF(OR(I67="",J67=""),"",IFERROR((J67-I67)/I67,0))</f>
        <v/>
      </c>
      <c r="M67" s="4" t="n"/>
      <c r="N67" s="5" t="n"/>
      <c r="O67" s="5" t="n"/>
    </row>
    <row r="68">
      <c r="A68" s="2">
        <f>IF(B68="","",ROW()-1)</f>
        <v/>
      </c>
      <c r="B68" s="3" t="n"/>
      <c r="C68" s="2">
        <f>IF(B68="","",CHOOSE(MONTH(B68),"Janeiro","Fevereiro","Março","Abril","Maio","Junho","Julho","Agosto","Setembro","Outubro","Novembro","Dezembro"))</f>
        <v/>
      </c>
      <c r="D68" s="4" t="n"/>
      <c r="E68" s="5" t="n"/>
      <c r="F68" s="5" t="n"/>
      <c r="G68" s="4" t="n"/>
      <c r="H68" s="4" t="n"/>
      <c r="I68" s="6" t="n"/>
      <c r="J68" s="6" t="n"/>
      <c r="K68" s="7">
        <f>IF(OR(I68="",J68=""),"",J68-I68)</f>
        <v/>
      </c>
      <c r="L68" s="32">
        <f>IF(OR(I68="",J68=""),"",IFERROR((J68-I68)/I68,0))</f>
        <v/>
      </c>
      <c r="M68" s="4" t="n"/>
      <c r="N68" s="5" t="n"/>
      <c r="O68" s="5" t="n"/>
    </row>
    <row r="69">
      <c r="A69" s="9">
        <f>IF(B69="","",ROW()-1)</f>
        <v/>
      </c>
      <c r="B69" s="3" t="n"/>
      <c r="C69" s="9">
        <f>IF(B69="","",CHOOSE(MONTH(B69),"Janeiro","Fevereiro","Março","Abril","Maio","Junho","Julho","Agosto","Setembro","Outubro","Novembro","Dezembro"))</f>
        <v/>
      </c>
      <c r="D69" s="4" t="n"/>
      <c r="E69" s="5" t="n"/>
      <c r="F69" s="5" t="n"/>
      <c r="G69" s="4" t="n"/>
      <c r="H69" s="4" t="n"/>
      <c r="I69" s="6" t="n"/>
      <c r="J69" s="6" t="n"/>
      <c r="K69" s="10">
        <f>IF(OR(I69="",J69=""),"",J69-I69)</f>
        <v/>
      </c>
      <c r="L69" s="33">
        <f>IF(OR(I69="",J69=""),"",IFERROR((J69-I69)/I69,0))</f>
        <v/>
      </c>
      <c r="M69" s="4" t="n"/>
      <c r="N69" s="5" t="n"/>
      <c r="O69" s="5" t="n"/>
    </row>
    <row r="70">
      <c r="A70" s="2">
        <f>IF(B70="","",ROW()-1)</f>
        <v/>
      </c>
      <c r="B70" s="3" t="n"/>
      <c r="C70" s="2">
        <f>IF(B70="","",CHOOSE(MONTH(B70),"Janeiro","Fevereiro","Março","Abril","Maio","Junho","Julho","Agosto","Setembro","Outubro","Novembro","Dezembro"))</f>
        <v/>
      </c>
      <c r="D70" s="4" t="n"/>
      <c r="E70" s="5" t="n"/>
      <c r="F70" s="5" t="n"/>
      <c r="G70" s="4" t="n"/>
      <c r="H70" s="4" t="n"/>
      <c r="I70" s="6" t="n"/>
      <c r="J70" s="6" t="n"/>
      <c r="K70" s="7">
        <f>IF(OR(I70="",J70=""),"",J70-I70)</f>
        <v/>
      </c>
      <c r="L70" s="32">
        <f>IF(OR(I70="",J70=""),"",IFERROR((J70-I70)/I70,0))</f>
        <v/>
      </c>
      <c r="M70" s="4" t="n"/>
      <c r="N70" s="5" t="n"/>
      <c r="O70" s="5" t="n"/>
    </row>
    <row r="71">
      <c r="A71" s="9">
        <f>IF(B71="","",ROW()-1)</f>
        <v/>
      </c>
      <c r="B71" s="3" t="n"/>
      <c r="C71" s="9">
        <f>IF(B71="","",CHOOSE(MONTH(B71),"Janeiro","Fevereiro","Março","Abril","Maio","Junho","Julho","Agosto","Setembro","Outubro","Novembro","Dezembro"))</f>
        <v/>
      </c>
      <c r="D71" s="4" t="n"/>
      <c r="E71" s="5" t="n"/>
      <c r="F71" s="5" t="n"/>
      <c r="G71" s="4" t="n"/>
      <c r="H71" s="4" t="n"/>
      <c r="I71" s="6" t="n"/>
      <c r="J71" s="6" t="n"/>
      <c r="K71" s="10">
        <f>IF(OR(I71="",J71=""),"",J71-I71)</f>
        <v/>
      </c>
      <c r="L71" s="33">
        <f>IF(OR(I71="",J71=""),"",IFERROR((J71-I71)/I71,0))</f>
        <v/>
      </c>
      <c r="M71" s="4" t="n"/>
      <c r="N71" s="5" t="n"/>
      <c r="O71" s="5" t="n"/>
    </row>
    <row r="72">
      <c r="A72" s="2">
        <f>IF(B72="","",ROW()-1)</f>
        <v/>
      </c>
      <c r="B72" s="3" t="n"/>
      <c r="C72" s="2">
        <f>IF(B72="","",CHOOSE(MONTH(B72),"Janeiro","Fevereiro","Março","Abril","Maio","Junho","Julho","Agosto","Setembro","Outubro","Novembro","Dezembro"))</f>
        <v/>
      </c>
      <c r="D72" s="4" t="n"/>
      <c r="E72" s="5" t="n"/>
      <c r="F72" s="5" t="n"/>
      <c r="G72" s="4" t="n"/>
      <c r="H72" s="4" t="n"/>
      <c r="I72" s="6" t="n"/>
      <c r="J72" s="6" t="n"/>
      <c r="K72" s="7">
        <f>IF(OR(I72="",J72=""),"",J72-I72)</f>
        <v/>
      </c>
      <c r="L72" s="32">
        <f>IF(OR(I72="",J72=""),"",IFERROR((J72-I72)/I72,0))</f>
        <v/>
      </c>
      <c r="M72" s="4" t="n"/>
      <c r="N72" s="5" t="n"/>
      <c r="O72" s="5" t="n"/>
    </row>
    <row r="73">
      <c r="A73" s="9">
        <f>IF(B73="","",ROW()-1)</f>
        <v/>
      </c>
      <c r="B73" s="3" t="n"/>
      <c r="C73" s="9">
        <f>IF(B73="","",CHOOSE(MONTH(B73),"Janeiro","Fevereiro","Março","Abril","Maio","Junho","Julho","Agosto","Setembro","Outubro","Novembro","Dezembro"))</f>
        <v/>
      </c>
      <c r="D73" s="4" t="n"/>
      <c r="E73" s="5" t="n"/>
      <c r="F73" s="5" t="n"/>
      <c r="G73" s="4" t="n"/>
      <c r="H73" s="4" t="n"/>
      <c r="I73" s="6" t="n"/>
      <c r="J73" s="6" t="n"/>
      <c r="K73" s="10">
        <f>IF(OR(I73="",J73=""),"",J73-I73)</f>
        <v/>
      </c>
      <c r="L73" s="33">
        <f>IF(OR(I73="",J73=""),"",IFERROR((J73-I73)/I73,0))</f>
        <v/>
      </c>
      <c r="M73" s="4" t="n"/>
      <c r="N73" s="5" t="n"/>
      <c r="O73" s="5" t="n"/>
    </row>
    <row r="74">
      <c r="A74" s="2">
        <f>IF(B74="","",ROW()-1)</f>
        <v/>
      </c>
      <c r="B74" s="3" t="n"/>
      <c r="C74" s="2">
        <f>IF(B74="","",CHOOSE(MONTH(B74),"Janeiro","Fevereiro","Março","Abril","Maio","Junho","Julho","Agosto","Setembro","Outubro","Novembro","Dezembro"))</f>
        <v/>
      </c>
      <c r="D74" s="4" t="n"/>
      <c r="E74" s="5" t="n"/>
      <c r="F74" s="5" t="n"/>
      <c r="G74" s="4" t="n"/>
      <c r="H74" s="4" t="n"/>
      <c r="I74" s="6" t="n"/>
      <c r="J74" s="6" t="n"/>
      <c r="K74" s="7">
        <f>IF(OR(I74="",J74=""),"",J74-I74)</f>
        <v/>
      </c>
      <c r="L74" s="32">
        <f>IF(OR(I74="",J74=""),"",IFERROR((J74-I74)/I74,0))</f>
        <v/>
      </c>
      <c r="M74" s="4" t="n"/>
      <c r="N74" s="5" t="n"/>
      <c r="O74" s="5" t="n"/>
    </row>
    <row r="75">
      <c r="A75" s="9">
        <f>IF(B75="","",ROW()-1)</f>
        <v/>
      </c>
      <c r="B75" s="3" t="n"/>
      <c r="C75" s="9">
        <f>IF(B75="","",CHOOSE(MONTH(B75),"Janeiro","Fevereiro","Março","Abril","Maio","Junho","Julho","Agosto","Setembro","Outubro","Novembro","Dezembro"))</f>
        <v/>
      </c>
      <c r="D75" s="4" t="n"/>
      <c r="E75" s="5" t="n"/>
      <c r="F75" s="5" t="n"/>
      <c r="G75" s="4" t="n"/>
      <c r="H75" s="4" t="n"/>
      <c r="I75" s="6" t="n"/>
      <c r="J75" s="6" t="n"/>
      <c r="K75" s="10">
        <f>IF(OR(I75="",J75=""),"",J75-I75)</f>
        <v/>
      </c>
      <c r="L75" s="33">
        <f>IF(OR(I75="",J75=""),"",IFERROR((J75-I75)/I75,0))</f>
        <v/>
      </c>
      <c r="M75" s="4" t="n"/>
      <c r="N75" s="5" t="n"/>
      <c r="O75" s="5" t="n"/>
    </row>
    <row r="76">
      <c r="A76" s="2">
        <f>IF(B76="","",ROW()-1)</f>
        <v/>
      </c>
      <c r="B76" s="3" t="n"/>
      <c r="C76" s="2">
        <f>IF(B76="","",CHOOSE(MONTH(B76),"Janeiro","Fevereiro","Março","Abril","Maio","Junho","Julho","Agosto","Setembro","Outubro","Novembro","Dezembro"))</f>
        <v/>
      </c>
      <c r="D76" s="4" t="n"/>
      <c r="E76" s="5" t="n"/>
      <c r="F76" s="5" t="n"/>
      <c r="G76" s="4" t="n"/>
      <c r="H76" s="4" t="n"/>
      <c r="I76" s="6" t="n"/>
      <c r="J76" s="6" t="n"/>
      <c r="K76" s="7">
        <f>IF(OR(I76="",J76=""),"",J76-I76)</f>
        <v/>
      </c>
      <c r="L76" s="32">
        <f>IF(OR(I76="",J76=""),"",IFERROR((J76-I76)/I76,0))</f>
        <v/>
      </c>
      <c r="M76" s="4" t="n"/>
      <c r="N76" s="5" t="n"/>
      <c r="O76" s="5" t="n"/>
    </row>
    <row r="77">
      <c r="A77" s="9">
        <f>IF(B77="","",ROW()-1)</f>
        <v/>
      </c>
      <c r="B77" s="3" t="n"/>
      <c r="C77" s="9">
        <f>IF(B77="","",CHOOSE(MONTH(B77),"Janeiro","Fevereiro","Março","Abril","Maio","Junho","Julho","Agosto","Setembro","Outubro","Novembro","Dezembro"))</f>
        <v/>
      </c>
      <c r="D77" s="4" t="n"/>
      <c r="E77" s="5" t="n"/>
      <c r="F77" s="5" t="n"/>
      <c r="G77" s="4" t="n"/>
      <c r="H77" s="4" t="n"/>
      <c r="I77" s="6" t="n"/>
      <c r="J77" s="6" t="n"/>
      <c r="K77" s="10">
        <f>IF(OR(I77="",J77=""),"",J77-I77)</f>
        <v/>
      </c>
      <c r="L77" s="33">
        <f>IF(OR(I77="",J77=""),"",IFERROR((J77-I77)/I77,0))</f>
        <v/>
      </c>
      <c r="M77" s="4" t="n"/>
      <c r="N77" s="5" t="n"/>
      <c r="O77" s="5" t="n"/>
    </row>
    <row r="78">
      <c r="A78" s="2">
        <f>IF(B78="","",ROW()-1)</f>
        <v/>
      </c>
      <c r="B78" s="3" t="n"/>
      <c r="C78" s="2">
        <f>IF(B78="","",CHOOSE(MONTH(B78),"Janeiro","Fevereiro","Março","Abril","Maio","Junho","Julho","Agosto","Setembro","Outubro","Novembro","Dezembro"))</f>
        <v/>
      </c>
      <c r="D78" s="4" t="n"/>
      <c r="E78" s="5" t="n"/>
      <c r="F78" s="5" t="n"/>
      <c r="G78" s="4" t="n"/>
      <c r="H78" s="4" t="n"/>
      <c r="I78" s="6" t="n"/>
      <c r="J78" s="6" t="n"/>
      <c r="K78" s="7">
        <f>IF(OR(I78="",J78=""),"",J78-I78)</f>
        <v/>
      </c>
      <c r="L78" s="32">
        <f>IF(OR(I78="",J78=""),"",IFERROR((J78-I78)/I78,0))</f>
        <v/>
      </c>
      <c r="M78" s="4" t="n"/>
      <c r="N78" s="5" t="n"/>
      <c r="O78" s="5" t="n"/>
    </row>
    <row r="79">
      <c r="A79" s="9">
        <f>IF(B79="","",ROW()-1)</f>
        <v/>
      </c>
      <c r="B79" s="3" t="n"/>
      <c r="C79" s="9">
        <f>IF(B79="","",CHOOSE(MONTH(B79),"Janeiro","Fevereiro","Março","Abril","Maio","Junho","Julho","Agosto","Setembro","Outubro","Novembro","Dezembro"))</f>
        <v/>
      </c>
      <c r="D79" s="4" t="n"/>
      <c r="E79" s="5" t="n"/>
      <c r="F79" s="5" t="n"/>
      <c r="G79" s="4" t="n"/>
      <c r="H79" s="4" t="n"/>
      <c r="I79" s="6" t="n"/>
      <c r="J79" s="6" t="n"/>
      <c r="K79" s="10">
        <f>IF(OR(I79="",J79=""),"",J79-I79)</f>
        <v/>
      </c>
      <c r="L79" s="33">
        <f>IF(OR(I79="",J79=""),"",IFERROR((J79-I79)/I79,0))</f>
        <v/>
      </c>
      <c r="M79" s="4" t="n"/>
      <c r="N79" s="5" t="n"/>
      <c r="O79" s="5" t="n"/>
    </row>
    <row r="80">
      <c r="A80" s="2">
        <f>IF(B80="","",ROW()-1)</f>
        <v/>
      </c>
      <c r="B80" s="3" t="n"/>
      <c r="C80" s="2">
        <f>IF(B80="","",CHOOSE(MONTH(B80),"Janeiro","Fevereiro","Março","Abril","Maio","Junho","Julho","Agosto","Setembro","Outubro","Novembro","Dezembro"))</f>
        <v/>
      </c>
      <c r="D80" s="4" t="n"/>
      <c r="E80" s="5" t="n"/>
      <c r="F80" s="5" t="n"/>
      <c r="G80" s="4" t="n"/>
      <c r="H80" s="4" t="n"/>
      <c r="I80" s="6" t="n"/>
      <c r="J80" s="6" t="n"/>
      <c r="K80" s="7">
        <f>IF(OR(I80="",J80=""),"",J80-I80)</f>
        <v/>
      </c>
      <c r="L80" s="32">
        <f>IF(OR(I80="",J80=""),"",IFERROR((J80-I80)/I80,0))</f>
        <v/>
      </c>
      <c r="M80" s="4" t="n"/>
      <c r="N80" s="5" t="n"/>
      <c r="O80" s="5" t="n"/>
    </row>
    <row r="81">
      <c r="A81" s="9">
        <f>IF(B81="","",ROW()-1)</f>
        <v/>
      </c>
      <c r="B81" s="3" t="n"/>
      <c r="C81" s="9">
        <f>IF(B81="","",CHOOSE(MONTH(B81),"Janeiro","Fevereiro","Março","Abril","Maio","Junho","Julho","Agosto","Setembro","Outubro","Novembro","Dezembro"))</f>
        <v/>
      </c>
      <c r="D81" s="4" t="n"/>
      <c r="E81" s="5" t="n"/>
      <c r="F81" s="5" t="n"/>
      <c r="G81" s="4" t="n"/>
      <c r="H81" s="4" t="n"/>
      <c r="I81" s="6" t="n"/>
      <c r="J81" s="6" t="n"/>
      <c r="K81" s="10">
        <f>IF(OR(I81="",J81=""),"",J81-I81)</f>
        <v/>
      </c>
      <c r="L81" s="33">
        <f>IF(OR(I81="",J81=""),"",IFERROR((J81-I81)/I81,0))</f>
        <v/>
      </c>
      <c r="M81" s="4" t="n"/>
      <c r="N81" s="5" t="n"/>
      <c r="O81" s="5" t="n"/>
    </row>
    <row r="82">
      <c r="A82" s="2">
        <f>IF(B82="","",ROW()-1)</f>
        <v/>
      </c>
      <c r="B82" s="3" t="n"/>
      <c r="C82" s="2">
        <f>IF(B82="","",CHOOSE(MONTH(B82),"Janeiro","Fevereiro","Março","Abril","Maio","Junho","Julho","Agosto","Setembro","Outubro","Novembro","Dezembro"))</f>
        <v/>
      </c>
      <c r="D82" s="4" t="n"/>
      <c r="E82" s="5" t="n"/>
      <c r="F82" s="5" t="n"/>
      <c r="G82" s="4" t="n"/>
      <c r="H82" s="4" t="n"/>
      <c r="I82" s="6" t="n"/>
      <c r="J82" s="6" t="n"/>
      <c r="K82" s="7">
        <f>IF(OR(I82="",J82=""),"",J82-I82)</f>
        <v/>
      </c>
      <c r="L82" s="32">
        <f>IF(OR(I82="",J82=""),"",IFERROR((J82-I82)/I82,0))</f>
        <v/>
      </c>
      <c r="M82" s="4" t="n"/>
      <c r="N82" s="5" t="n"/>
      <c r="O82" s="5" t="n"/>
    </row>
    <row r="83">
      <c r="A83" s="9">
        <f>IF(B83="","",ROW()-1)</f>
        <v/>
      </c>
      <c r="B83" s="3" t="n"/>
      <c r="C83" s="9">
        <f>IF(B83="","",CHOOSE(MONTH(B83),"Janeiro","Fevereiro","Março","Abril","Maio","Junho","Julho","Agosto","Setembro","Outubro","Novembro","Dezembro"))</f>
        <v/>
      </c>
      <c r="D83" s="4" t="n"/>
      <c r="E83" s="5" t="n"/>
      <c r="F83" s="5" t="n"/>
      <c r="G83" s="4" t="n"/>
      <c r="H83" s="4" t="n"/>
      <c r="I83" s="6" t="n"/>
      <c r="J83" s="6" t="n"/>
      <c r="K83" s="10">
        <f>IF(OR(I83="",J83=""),"",J83-I83)</f>
        <v/>
      </c>
      <c r="L83" s="33">
        <f>IF(OR(I83="",J83=""),"",IFERROR((J83-I83)/I83,0))</f>
        <v/>
      </c>
      <c r="M83" s="4" t="n"/>
      <c r="N83" s="5" t="n"/>
      <c r="O83" s="5" t="n"/>
    </row>
    <row r="84">
      <c r="A84" s="2">
        <f>IF(B84="","",ROW()-1)</f>
        <v/>
      </c>
      <c r="B84" s="3" t="n"/>
      <c r="C84" s="2">
        <f>IF(B84="","",CHOOSE(MONTH(B84),"Janeiro","Fevereiro","Março","Abril","Maio","Junho","Julho","Agosto","Setembro","Outubro","Novembro","Dezembro"))</f>
        <v/>
      </c>
      <c r="D84" s="4" t="n"/>
      <c r="E84" s="5" t="n"/>
      <c r="F84" s="5" t="n"/>
      <c r="G84" s="4" t="n"/>
      <c r="H84" s="4" t="n"/>
      <c r="I84" s="6" t="n"/>
      <c r="J84" s="6" t="n"/>
      <c r="K84" s="7">
        <f>IF(OR(I84="",J84=""),"",J84-I84)</f>
        <v/>
      </c>
      <c r="L84" s="32">
        <f>IF(OR(I84="",J84=""),"",IFERROR((J84-I84)/I84,0))</f>
        <v/>
      </c>
      <c r="M84" s="4" t="n"/>
      <c r="N84" s="5" t="n"/>
      <c r="O84" s="5" t="n"/>
    </row>
    <row r="85">
      <c r="A85" s="9">
        <f>IF(B85="","",ROW()-1)</f>
        <v/>
      </c>
      <c r="B85" s="3" t="n"/>
      <c r="C85" s="9">
        <f>IF(B85="","",CHOOSE(MONTH(B85),"Janeiro","Fevereiro","Março","Abril","Maio","Junho","Julho","Agosto","Setembro","Outubro","Novembro","Dezembro"))</f>
        <v/>
      </c>
      <c r="D85" s="4" t="n"/>
      <c r="E85" s="5" t="n"/>
      <c r="F85" s="5" t="n"/>
      <c r="G85" s="4" t="n"/>
      <c r="H85" s="4" t="n"/>
      <c r="I85" s="6" t="n"/>
      <c r="J85" s="6" t="n"/>
      <c r="K85" s="10">
        <f>IF(OR(I85="",J85=""),"",J85-I85)</f>
        <v/>
      </c>
      <c r="L85" s="33">
        <f>IF(OR(I85="",J85=""),"",IFERROR((J85-I85)/I85,0))</f>
        <v/>
      </c>
      <c r="M85" s="4" t="n"/>
      <c r="N85" s="5" t="n"/>
      <c r="O85" s="5" t="n"/>
    </row>
    <row r="86">
      <c r="A86" s="2">
        <f>IF(B86="","",ROW()-1)</f>
        <v/>
      </c>
      <c r="B86" s="3" t="n"/>
      <c r="C86" s="2">
        <f>IF(B86="","",CHOOSE(MONTH(B86),"Janeiro","Fevereiro","Março","Abril","Maio","Junho","Julho","Agosto","Setembro","Outubro","Novembro","Dezembro"))</f>
        <v/>
      </c>
      <c r="D86" s="4" t="n"/>
      <c r="E86" s="5" t="n"/>
      <c r="F86" s="5" t="n"/>
      <c r="G86" s="4" t="n"/>
      <c r="H86" s="4" t="n"/>
      <c r="I86" s="6" t="n"/>
      <c r="J86" s="6" t="n"/>
      <c r="K86" s="7">
        <f>IF(OR(I86="",J86=""),"",J86-I86)</f>
        <v/>
      </c>
      <c r="L86" s="32">
        <f>IF(OR(I86="",J86=""),"",IFERROR((J86-I86)/I86,0))</f>
        <v/>
      </c>
      <c r="M86" s="4" t="n"/>
      <c r="N86" s="5" t="n"/>
      <c r="O86" s="5" t="n"/>
    </row>
    <row r="87">
      <c r="A87" s="9">
        <f>IF(B87="","",ROW()-1)</f>
        <v/>
      </c>
      <c r="B87" s="3" t="n"/>
      <c r="C87" s="9">
        <f>IF(B87="","",CHOOSE(MONTH(B87),"Janeiro","Fevereiro","Março","Abril","Maio","Junho","Julho","Agosto","Setembro","Outubro","Novembro","Dezembro"))</f>
        <v/>
      </c>
      <c r="D87" s="4" t="n"/>
      <c r="E87" s="5" t="n"/>
      <c r="F87" s="5" t="n"/>
      <c r="G87" s="4" t="n"/>
      <c r="H87" s="4" t="n"/>
      <c r="I87" s="6" t="n"/>
      <c r="J87" s="6" t="n"/>
      <c r="K87" s="10">
        <f>IF(OR(I87="",J87=""),"",J87-I87)</f>
        <v/>
      </c>
      <c r="L87" s="33">
        <f>IF(OR(I87="",J87=""),"",IFERROR((J87-I87)/I87,0))</f>
        <v/>
      </c>
      <c r="M87" s="4" t="n"/>
      <c r="N87" s="5" t="n"/>
      <c r="O87" s="5" t="n"/>
    </row>
    <row r="88">
      <c r="A88" s="2">
        <f>IF(B88="","",ROW()-1)</f>
        <v/>
      </c>
      <c r="B88" s="3" t="n"/>
      <c r="C88" s="2">
        <f>IF(B88="","",CHOOSE(MONTH(B88),"Janeiro","Fevereiro","Março","Abril","Maio","Junho","Julho","Agosto","Setembro","Outubro","Novembro","Dezembro"))</f>
        <v/>
      </c>
      <c r="D88" s="4" t="n"/>
      <c r="E88" s="5" t="n"/>
      <c r="F88" s="5" t="n"/>
      <c r="G88" s="4" t="n"/>
      <c r="H88" s="4" t="n"/>
      <c r="I88" s="6" t="n"/>
      <c r="J88" s="6" t="n"/>
      <c r="K88" s="7">
        <f>IF(OR(I88="",J88=""),"",J88-I88)</f>
        <v/>
      </c>
      <c r="L88" s="32">
        <f>IF(OR(I88="",J88=""),"",IFERROR((J88-I88)/I88,0))</f>
        <v/>
      </c>
      <c r="M88" s="4" t="n"/>
      <c r="N88" s="5" t="n"/>
      <c r="O88" s="5" t="n"/>
    </row>
    <row r="89">
      <c r="A89" s="9">
        <f>IF(B89="","",ROW()-1)</f>
        <v/>
      </c>
      <c r="B89" s="3" t="n"/>
      <c r="C89" s="9">
        <f>IF(B89="","",CHOOSE(MONTH(B89),"Janeiro","Fevereiro","Março","Abril","Maio","Junho","Julho","Agosto","Setembro","Outubro","Novembro","Dezembro"))</f>
        <v/>
      </c>
      <c r="D89" s="4" t="n"/>
      <c r="E89" s="5" t="n"/>
      <c r="F89" s="5" t="n"/>
      <c r="G89" s="4" t="n"/>
      <c r="H89" s="4" t="n"/>
      <c r="I89" s="6" t="n"/>
      <c r="J89" s="6" t="n"/>
      <c r="K89" s="10">
        <f>IF(OR(I89="",J89=""),"",J89-I89)</f>
        <v/>
      </c>
      <c r="L89" s="33">
        <f>IF(OR(I89="",J89=""),"",IFERROR((J89-I89)/I89,0))</f>
        <v/>
      </c>
      <c r="M89" s="4" t="n"/>
      <c r="N89" s="5" t="n"/>
      <c r="O89" s="5" t="n"/>
    </row>
    <row r="90">
      <c r="A90" s="2">
        <f>IF(B90="","",ROW()-1)</f>
        <v/>
      </c>
      <c r="B90" s="3" t="n"/>
      <c r="C90" s="2">
        <f>IF(B90="","",CHOOSE(MONTH(B90),"Janeiro","Fevereiro","Março","Abril","Maio","Junho","Julho","Agosto","Setembro","Outubro","Novembro","Dezembro"))</f>
        <v/>
      </c>
      <c r="D90" s="4" t="n"/>
      <c r="E90" s="5" t="n"/>
      <c r="F90" s="5" t="n"/>
      <c r="G90" s="4" t="n"/>
      <c r="H90" s="4" t="n"/>
      <c r="I90" s="6" t="n"/>
      <c r="J90" s="6" t="n"/>
      <c r="K90" s="7">
        <f>IF(OR(I90="",J90=""),"",J90-I90)</f>
        <v/>
      </c>
      <c r="L90" s="32">
        <f>IF(OR(I90="",J90=""),"",IFERROR((J90-I90)/I90,0))</f>
        <v/>
      </c>
      <c r="M90" s="4" t="n"/>
      <c r="N90" s="5" t="n"/>
      <c r="O90" s="5" t="n"/>
    </row>
    <row r="91">
      <c r="A91" s="9">
        <f>IF(B91="","",ROW()-1)</f>
        <v/>
      </c>
      <c r="B91" s="3" t="n"/>
      <c r="C91" s="9">
        <f>IF(B91="","",CHOOSE(MONTH(B91),"Janeiro","Fevereiro","Março","Abril","Maio","Junho","Julho","Agosto","Setembro","Outubro","Novembro","Dezembro"))</f>
        <v/>
      </c>
      <c r="D91" s="4" t="n"/>
      <c r="E91" s="5" t="n"/>
      <c r="F91" s="5" t="n"/>
      <c r="G91" s="4" t="n"/>
      <c r="H91" s="4" t="n"/>
      <c r="I91" s="6" t="n"/>
      <c r="J91" s="6" t="n"/>
      <c r="K91" s="10">
        <f>IF(OR(I91="",J91=""),"",J91-I91)</f>
        <v/>
      </c>
      <c r="L91" s="33">
        <f>IF(OR(I91="",J91=""),"",IFERROR((J91-I91)/I91,0))</f>
        <v/>
      </c>
      <c r="M91" s="4" t="n"/>
      <c r="N91" s="5" t="n"/>
      <c r="O91" s="5" t="n"/>
    </row>
    <row r="92">
      <c r="A92" s="2">
        <f>IF(B92="","",ROW()-1)</f>
        <v/>
      </c>
      <c r="B92" s="3" t="n"/>
      <c r="C92" s="2">
        <f>IF(B92="","",CHOOSE(MONTH(B92),"Janeiro","Fevereiro","Março","Abril","Maio","Junho","Julho","Agosto","Setembro","Outubro","Novembro","Dezembro"))</f>
        <v/>
      </c>
      <c r="D92" s="4" t="n"/>
      <c r="E92" s="5" t="n"/>
      <c r="F92" s="5" t="n"/>
      <c r="G92" s="4" t="n"/>
      <c r="H92" s="4" t="n"/>
      <c r="I92" s="6" t="n"/>
      <c r="J92" s="6" t="n"/>
      <c r="K92" s="7">
        <f>IF(OR(I92="",J92=""),"",J92-I92)</f>
        <v/>
      </c>
      <c r="L92" s="32">
        <f>IF(OR(I92="",J92=""),"",IFERROR((J92-I92)/I92,0))</f>
        <v/>
      </c>
      <c r="M92" s="4" t="n"/>
      <c r="N92" s="5" t="n"/>
      <c r="O92" s="5" t="n"/>
    </row>
    <row r="93">
      <c r="A93" s="9">
        <f>IF(B93="","",ROW()-1)</f>
        <v/>
      </c>
      <c r="B93" s="3" t="n"/>
      <c r="C93" s="9">
        <f>IF(B93="","",CHOOSE(MONTH(B93),"Janeiro","Fevereiro","Março","Abril","Maio","Junho","Julho","Agosto","Setembro","Outubro","Novembro","Dezembro"))</f>
        <v/>
      </c>
      <c r="D93" s="4" t="n"/>
      <c r="E93" s="5" t="n"/>
      <c r="F93" s="5" t="n"/>
      <c r="G93" s="4" t="n"/>
      <c r="H93" s="4" t="n"/>
      <c r="I93" s="6" t="n"/>
      <c r="J93" s="6" t="n"/>
      <c r="K93" s="10">
        <f>IF(OR(I93="",J93=""),"",J93-I93)</f>
        <v/>
      </c>
      <c r="L93" s="33">
        <f>IF(OR(I93="",J93=""),"",IFERROR((J93-I93)/I93,0))</f>
        <v/>
      </c>
      <c r="M93" s="4" t="n"/>
      <c r="N93" s="5" t="n"/>
      <c r="O93" s="5" t="n"/>
    </row>
    <row r="94">
      <c r="A94" s="2">
        <f>IF(B94="","",ROW()-1)</f>
        <v/>
      </c>
      <c r="B94" s="3" t="n"/>
      <c r="C94" s="2">
        <f>IF(B94="","",CHOOSE(MONTH(B94),"Janeiro","Fevereiro","Março","Abril","Maio","Junho","Julho","Agosto","Setembro","Outubro","Novembro","Dezembro"))</f>
        <v/>
      </c>
      <c r="D94" s="4" t="n"/>
      <c r="E94" s="5" t="n"/>
      <c r="F94" s="5" t="n"/>
      <c r="G94" s="4" t="n"/>
      <c r="H94" s="4" t="n"/>
      <c r="I94" s="6" t="n"/>
      <c r="J94" s="6" t="n"/>
      <c r="K94" s="7">
        <f>IF(OR(I94="",J94=""),"",J94-I94)</f>
        <v/>
      </c>
      <c r="L94" s="32">
        <f>IF(OR(I94="",J94=""),"",IFERROR((J94-I94)/I94,0))</f>
        <v/>
      </c>
      <c r="M94" s="4" t="n"/>
      <c r="N94" s="5" t="n"/>
      <c r="O94" s="5" t="n"/>
    </row>
    <row r="95">
      <c r="A95" s="9">
        <f>IF(B95="","",ROW()-1)</f>
        <v/>
      </c>
      <c r="B95" s="3" t="n"/>
      <c r="C95" s="9">
        <f>IF(B95="","",CHOOSE(MONTH(B95),"Janeiro","Fevereiro","Março","Abril","Maio","Junho","Julho","Agosto","Setembro","Outubro","Novembro","Dezembro"))</f>
        <v/>
      </c>
      <c r="D95" s="4" t="n"/>
      <c r="E95" s="5" t="n"/>
      <c r="F95" s="5" t="n"/>
      <c r="G95" s="4" t="n"/>
      <c r="H95" s="4" t="n"/>
      <c r="I95" s="6" t="n"/>
      <c r="J95" s="6" t="n"/>
      <c r="K95" s="10">
        <f>IF(OR(I95="",J95=""),"",J95-I95)</f>
        <v/>
      </c>
      <c r="L95" s="33">
        <f>IF(OR(I95="",J95=""),"",IFERROR((J95-I95)/I95,0))</f>
        <v/>
      </c>
      <c r="M95" s="4" t="n"/>
      <c r="N95" s="5" t="n"/>
      <c r="O95" s="5" t="n"/>
    </row>
    <row r="96">
      <c r="A96" s="2">
        <f>IF(B96="","",ROW()-1)</f>
        <v/>
      </c>
      <c r="B96" s="3" t="n"/>
      <c r="C96" s="2">
        <f>IF(B96="","",CHOOSE(MONTH(B96),"Janeiro","Fevereiro","Março","Abril","Maio","Junho","Julho","Agosto","Setembro","Outubro","Novembro","Dezembro"))</f>
        <v/>
      </c>
      <c r="D96" s="4" t="n"/>
      <c r="E96" s="5" t="n"/>
      <c r="F96" s="5" t="n"/>
      <c r="G96" s="4" t="n"/>
      <c r="H96" s="4" t="n"/>
      <c r="I96" s="6" t="n"/>
      <c r="J96" s="6" t="n"/>
      <c r="K96" s="7">
        <f>IF(OR(I96="",J96=""),"",J96-I96)</f>
        <v/>
      </c>
      <c r="L96" s="32">
        <f>IF(OR(I96="",J96=""),"",IFERROR((J96-I96)/I96,0))</f>
        <v/>
      </c>
      <c r="M96" s="4" t="n"/>
      <c r="N96" s="5" t="n"/>
      <c r="O96" s="5" t="n"/>
    </row>
    <row r="97">
      <c r="A97" s="9">
        <f>IF(B97="","",ROW()-1)</f>
        <v/>
      </c>
      <c r="B97" s="3" t="n"/>
      <c r="C97" s="9">
        <f>IF(B97="","",CHOOSE(MONTH(B97),"Janeiro","Fevereiro","Março","Abril","Maio","Junho","Julho","Agosto","Setembro","Outubro","Novembro","Dezembro"))</f>
        <v/>
      </c>
      <c r="D97" s="4" t="n"/>
      <c r="E97" s="5" t="n"/>
      <c r="F97" s="5" t="n"/>
      <c r="G97" s="4" t="n"/>
      <c r="H97" s="4" t="n"/>
      <c r="I97" s="6" t="n"/>
      <c r="J97" s="6" t="n"/>
      <c r="K97" s="10">
        <f>IF(OR(I97="",J97=""),"",J97-I97)</f>
        <v/>
      </c>
      <c r="L97" s="33">
        <f>IF(OR(I97="",J97=""),"",IFERROR((J97-I97)/I97,0))</f>
        <v/>
      </c>
      <c r="M97" s="4" t="n"/>
      <c r="N97" s="5" t="n"/>
      <c r="O97" s="5" t="n"/>
    </row>
    <row r="98">
      <c r="A98" s="2">
        <f>IF(B98="","",ROW()-1)</f>
        <v/>
      </c>
      <c r="B98" s="3" t="n"/>
      <c r="C98" s="2">
        <f>IF(B98="","",CHOOSE(MONTH(B98),"Janeiro","Fevereiro","Março","Abril","Maio","Junho","Julho","Agosto","Setembro","Outubro","Novembro","Dezembro"))</f>
        <v/>
      </c>
      <c r="D98" s="4" t="n"/>
      <c r="E98" s="5" t="n"/>
      <c r="F98" s="5" t="n"/>
      <c r="G98" s="4" t="n"/>
      <c r="H98" s="4" t="n"/>
      <c r="I98" s="6" t="n"/>
      <c r="J98" s="6" t="n"/>
      <c r="K98" s="7">
        <f>IF(OR(I98="",J98=""),"",J98-I98)</f>
        <v/>
      </c>
      <c r="L98" s="32">
        <f>IF(OR(I98="",J98=""),"",IFERROR((J98-I98)/I98,0))</f>
        <v/>
      </c>
      <c r="M98" s="4" t="n"/>
      <c r="N98" s="5" t="n"/>
      <c r="O98" s="5" t="n"/>
    </row>
    <row r="99">
      <c r="A99" s="9">
        <f>IF(B99="","",ROW()-1)</f>
        <v/>
      </c>
      <c r="B99" s="3" t="n"/>
      <c r="C99" s="9">
        <f>IF(B99="","",CHOOSE(MONTH(B99),"Janeiro","Fevereiro","Março","Abril","Maio","Junho","Julho","Agosto","Setembro","Outubro","Novembro","Dezembro"))</f>
        <v/>
      </c>
      <c r="D99" s="4" t="n"/>
      <c r="E99" s="5" t="n"/>
      <c r="F99" s="5" t="n"/>
      <c r="G99" s="4" t="n"/>
      <c r="H99" s="4" t="n"/>
      <c r="I99" s="6" t="n"/>
      <c r="J99" s="6" t="n"/>
      <c r="K99" s="10">
        <f>IF(OR(I99="",J99=""),"",J99-I99)</f>
        <v/>
      </c>
      <c r="L99" s="33">
        <f>IF(OR(I99="",J99=""),"",IFERROR((J99-I99)/I99,0))</f>
        <v/>
      </c>
      <c r="M99" s="4" t="n"/>
      <c r="N99" s="5" t="n"/>
      <c r="O99" s="5" t="n"/>
    </row>
    <row r="100">
      <c r="A100" s="2">
        <f>IF(B100="","",ROW()-1)</f>
        <v/>
      </c>
      <c r="B100" s="3" t="n"/>
      <c r="C100" s="2">
        <f>IF(B100="","",CHOOSE(MONTH(B100),"Janeiro","Fevereiro","Março","Abril","Maio","Junho","Julho","Agosto","Setembro","Outubro","Novembro","Dezembro"))</f>
        <v/>
      </c>
      <c r="D100" s="4" t="n"/>
      <c r="E100" s="5" t="n"/>
      <c r="F100" s="5" t="n"/>
      <c r="G100" s="4" t="n"/>
      <c r="H100" s="4" t="n"/>
      <c r="I100" s="6" t="n"/>
      <c r="J100" s="6" t="n"/>
      <c r="K100" s="7">
        <f>IF(OR(I100="",J100=""),"",J100-I100)</f>
        <v/>
      </c>
      <c r="L100" s="32">
        <f>IF(OR(I100="",J100=""),"",IFERROR((J100-I100)/I100,0))</f>
        <v/>
      </c>
      <c r="M100" s="4" t="n"/>
      <c r="N100" s="5" t="n"/>
      <c r="O100" s="5" t="n"/>
    </row>
    <row r="101">
      <c r="A101" s="9">
        <f>IF(B101="","",ROW()-1)</f>
        <v/>
      </c>
      <c r="B101" s="3" t="n"/>
      <c r="C101" s="9">
        <f>IF(B101="","",CHOOSE(MONTH(B101),"Janeiro","Fevereiro","Março","Abril","Maio","Junho","Julho","Agosto","Setembro","Outubro","Novembro","Dezembro"))</f>
        <v/>
      </c>
      <c r="D101" s="4" t="n"/>
      <c r="E101" s="5" t="n"/>
      <c r="F101" s="5" t="n"/>
      <c r="G101" s="4" t="n"/>
      <c r="H101" s="4" t="n"/>
      <c r="I101" s="6" t="n"/>
      <c r="J101" s="6" t="n"/>
      <c r="K101" s="10">
        <f>IF(OR(I101="",J101=""),"",J101-I101)</f>
        <v/>
      </c>
      <c r="L101" s="33">
        <f>IF(OR(I101="",J101=""),"",IFERROR((J101-I101)/I101,0))</f>
        <v/>
      </c>
      <c r="M101" s="4" t="n"/>
      <c r="N101" s="5" t="n"/>
      <c r="O101" s="5" t="n"/>
    </row>
  </sheetData>
  <autoFilter ref="A1:O101"/>
  <conditionalFormatting sqref="K2:K101">
    <cfRule type="expression" priority="1" dxfId="0" stopIfTrue="1">
      <formula>AND(ISNUMBER(K2),K2&gt;0)</formula>
    </cfRule>
    <cfRule type="expression" priority="2" dxfId="1" stopIfTrue="1">
      <formula>AND(ISNUMBER(K2),K2&lt;0)</formula>
    </cfRule>
  </conditionalFormatting>
  <conditionalFormatting sqref="M2:M101">
    <cfRule type="expression" priority="3" dxfId="0" stopIfTrue="1">
      <formula>$M2="Atrasado"</formula>
    </cfRule>
    <cfRule type="expression" priority="4" dxfId="2" stopIfTrue="1">
      <formula>$M2="Pendente"</formula>
    </cfRule>
  </conditionalFormatting>
  <dataValidations count="4">
    <dataValidation sqref="D2:D101" showErrorMessage="1" showDropDown="0" showInputMessage="1" allowBlank="1" type="list">
      <formula1>'Listas e Instruções'!$A$4:$A$13</formula1>
    </dataValidation>
    <dataValidation sqref="H2:H101" showErrorMessage="1" showDropDown="0" showInputMessage="1" allowBlank="1" type="list">
      <formula1>'Listas e Instruções'!$B$4:$B$8</formula1>
    </dataValidation>
    <dataValidation sqref="M2:M101" showErrorMessage="1" showDropDown="0" showInputMessage="1" allowBlank="1" type="list">
      <formula1>'Listas e Instruções'!$C$4:$C$6</formula1>
    </dataValidation>
    <dataValidation sqref="G2:G101" showErrorMessage="1" showDropDown="0" showInputMessage="1" allowBlank="1" type="list">
      <formula1>'Listas e Instruções'!$D$4:$D$13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22C55E"/>
    <outlinePr summaryBelow="1" summaryRight="1"/>
    <pageSetUpPr fitToPage="1"/>
  </sheetPr>
  <dimension ref="A1:W101"/>
  <sheetViews>
    <sheetView showGridLines="0" zoomScale="90" zoomScaleNormal="90" workbookViewId="0">
      <selection activeCell="A1" sqref="A1"/>
    </sheetView>
  </sheetViews>
  <sheetFormatPr baseColWidth="8" defaultRowHeight="15"/>
  <cols>
    <col width="22.88" customWidth="1" min="1" max="1"/>
    <col width="34" customWidth="1" min="2" max="2"/>
    <col width="34" customWidth="1" min="3" max="3"/>
    <col width="34" customWidth="1" min="4" max="4"/>
    <col width="14" customWidth="1" min="5" max="5"/>
    <col width="34" customWidth="1" min="6" max="6"/>
    <col width="34" customWidth="1" min="7" max="7"/>
    <col width="3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 ht="30" customHeight="1">
      <c r="A1" s="34" t="inlineStr">
        <is>
          <t>Resumo Anual de Gastos — 2026</t>
        </is>
      </c>
    </row>
    <row r="2">
      <c r="B2" s="35" t="inlineStr">
        <is>
          <t>Total Orçado</t>
        </is>
      </c>
      <c r="D2" s="35" t="inlineStr">
        <is>
          <t>Total Realizado</t>
        </is>
      </c>
      <c r="F2" s="35" t="inlineStr">
        <is>
          <t>Saldo Orçamentário</t>
        </is>
      </c>
      <c r="H2" s="35" t="inlineStr">
        <is>
          <t>Percentual Executado</t>
        </is>
      </c>
    </row>
    <row r="3">
      <c r="B3" s="36">
        <f>SUM('Lançamentos'!I2:I101)</f>
        <v/>
      </c>
      <c r="D3" s="36">
        <f>SUM('Lançamentos'!J2:J101)</f>
        <v/>
      </c>
      <c r="F3" s="36">
        <f>B3-D3</f>
        <v/>
      </c>
      <c r="H3" s="37">
        <f>IFERROR(D3/B3,0)</f>
        <v/>
      </c>
    </row>
    <row r="4">
      <c r="B4" s="35" t="inlineStr">
        <is>
          <t>Gastos Pendentes (R$)</t>
        </is>
      </c>
      <c r="D4" s="35" t="inlineStr">
        <is>
          <t>Quantidade Pendente</t>
        </is>
      </c>
      <c r="F4" s="35" t="inlineStr">
        <is>
          <t>Média por Lançamento</t>
        </is>
      </c>
      <c r="H4" s="35" t="inlineStr">
        <is>
          <t>Maior Gasto</t>
        </is>
      </c>
    </row>
    <row r="5">
      <c r="B5" s="36">
        <f>SUMIF('Lançamentos'!M2:M101,"Pendente",'Lançamentos'!I2:I101)</f>
        <v/>
      </c>
      <c r="D5" s="38">
        <f>COUNTIF('Lançamentos'!M2:M101,"Pendente")</f>
        <v/>
      </c>
      <c r="F5" s="36">
        <f>IFERROR(AVERAGE('Lançamentos'!J2:J101),0)</f>
        <v/>
      </c>
      <c r="H5" s="36">
        <f>MAX('Lançamentos'!J2:J101)</f>
        <v/>
      </c>
    </row>
    <row r="6">
      <c r="B6" s="39">
        <f>IF(A6="","",SUMIF('Lançamentos'!C$2:C$101,A6,'Lançamentos'!J$2:J$101))</f>
        <v/>
      </c>
      <c r="C6" s="39">
        <f>IF(OR(A6="",NOT(ISNUMBER(B6))),"",SUMIF('Lançamentos'!D$2:D$101,A6,'Lançamentos'!J$2:J$101))</f>
        <v/>
      </c>
      <c r="D6" s="40">
        <f>IF(OR(B6="",NOT(ISNUMBER(B6))),"",IFERROR(C6/B6,0))</f>
        <v/>
      </c>
      <c r="H6" s="41">
        <f>IF(F6="","",IFERROR(VLOOKUP(F6,'Lançamentos'!E$2:J$101,6,FALSE),0))</f>
        <v/>
      </c>
    </row>
    <row r="7">
      <c r="B7" s="39">
        <f>IF(A7="","",SUMIF('Lançamentos'!C$2:C$101,A7,'Lançamentos'!J$2:J$101))</f>
        <v/>
      </c>
      <c r="C7" s="39">
        <f>IF(OR(A7="",NOT(ISNUMBER(B7))),"",SUMIF('Lançamentos'!D$2:D$101,A7,'Lançamentos'!J$2:J$101))</f>
        <v/>
      </c>
      <c r="D7" s="40">
        <f>IF(OR(B7="",NOT(ISNUMBER(B7))),"",IFERROR(C7/B7,0))</f>
        <v/>
      </c>
      <c r="H7" s="41">
        <f>IF(F7="","",IFERROR(VLOOKUP(F7,'Lançamentos'!E$2:J$101,6,FALSE),0))</f>
        <v/>
      </c>
    </row>
    <row r="8">
      <c r="B8" s="39">
        <f>IF(A8="","",SUMIF('Lançamentos'!C$2:C$101,A8,'Lançamentos'!J$2:J$101))</f>
        <v/>
      </c>
      <c r="C8" s="39">
        <f>IF(OR(A8="",NOT(ISNUMBER(B8))),"",SUMIF('Lançamentos'!D$2:D$101,A8,'Lançamentos'!J$2:J$101))</f>
        <v/>
      </c>
      <c r="D8" s="40">
        <f>IF(OR(B8="",NOT(ISNUMBER(B8))),"",IFERROR(C8/B8,0))</f>
        <v/>
      </c>
      <c r="H8" s="41">
        <f>IF(F8="","",IFERROR(VLOOKUP(F8,'Lançamentos'!E$2:J$101,6,FALSE),0))</f>
        <v/>
      </c>
    </row>
    <row r="9">
      <c r="A9" s="42" t="inlineStr">
        <is>
          <t>Categoria</t>
        </is>
      </c>
      <c r="B9" s="42" t="inlineStr">
        <is>
          <t>Orçado</t>
        </is>
      </c>
      <c r="C9" s="42" t="inlineStr">
        <is>
          <t>Realizado</t>
        </is>
      </c>
      <c r="D9" s="42" t="inlineStr">
        <is>
          <t>% Executado</t>
        </is>
      </c>
      <c r="F9" s="43" t="inlineStr">
        <is>
          <t>Consulta por descrição:</t>
        </is>
      </c>
      <c r="G9" s="35" t="inlineStr">
        <is>
          <t>Categoria</t>
        </is>
      </c>
      <c r="H9" s="35" t="inlineStr">
        <is>
          <t>Valor Realizado</t>
        </is>
      </c>
    </row>
    <row r="10">
      <c r="A10" s="44" t="inlineStr">
        <is>
          <t>Moradia</t>
        </is>
      </c>
      <c r="B10" s="45">
        <f>SUMIF('Lançamentos'!D$2:D$101,A10,'Lançamentos'!I$2:I$101)</f>
        <v/>
      </c>
      <c r="C10" s="45">
        <f>SUMIF('Lançamentos'!D$2:D$101,A10,'Lançamentos'!J$2:J$101)</f>
        <v/>
      </c>
      <c r="D10" s="46">
        <f>IFERROR(C10/B10,0)</f>
        <v/>
      </c>
      <c r="F10" s="47" t="inlineStr">
        <is>
          <t>Aluguel escritório</t>
        </is>
      </c>
      <c r="G10" s="48">
        <f>IF(F10="","",IFERROR(VLOOKUP(F10,'Lançamentos'!E$2:J$101,2,FALSE),"Não encontrado"))</f>
        <v/>
      </c>
      <c r="H10" s="49">
        <f>IF(F10="","",IFERROR(VLOOKUP(F10,'Lançamentos'!E$2:J$101,6,FALSE),0))</f>
        <v/>
      </c>
    </row>
    <row r="11">
      <c r="A11" s="50" t="inlineStr">
        <is>
          <t>Utilidades</t>
        </is>
      </c>
      <c r="B11" s="51">
        <f>SUMIF('Lançamentos'!D$2:D$101,A11,'Lançamentos'!I$2:I$101)</f>
        <v/>
      </c>
      <c r="C11" s="51">
        <f>SUMIF('Lançamentos'!D$2:D$101,A11,'Lançamentos'!J$2:J$101)</f>
        <v/>
      </c>
      <c r="D11" s="52">
        <f>IFERROR(C11/B11,0)</f>
        <v/>
      </c>
      <c r="F11" s="53" t="inlineStr">
        <is>
          <t>Digite a descrição exata do lançamento na célula amarela acima.</t>
        </is>
      </c>
      <c r="H11" s="41">
        <f>IF(F11="","",IFERROR(VLOOKUP(F11,'Lançamentos'!E$2:J$101,6,FALSE),0))</f>
        <v/>
      </c>
    </row>
    <row r="12">
      <c r="A12" s="44" t="inlineStr">
        <is>
          <t>Transporte</t>
        </is>
      </c>
      <c r="B12" s="45">
        <f>SUMIF('Lançamentos'!D$2:D$101,A12,'Lançamentos'!I$2:I$101)</f>
        <v/>
      </c>
      <c r="C12" s="45">
        <f>SUMIF('Lançamentos'!D$2:D$101,A12,'Lançamentos'!J$2:J$101)</f>
        <v/>
      </c>
      <c r="D12" s="46">
        <f>IFERROR(C12/B12,0)</f>
        <v/>
      </c>
      <c r="H12" s="41">
        <f>IF(F12="","",IFERROR(VLOOKUP(F12,'Lançamentos'!E$2:J$101,6,FALSE),0))</f>
        <v/>
      </c>
    </row>
    <row r="13">
      <c r="A13" s="50" t="inlineStr">
        <is>
          <t>Alimentação</t>
        </is>
      </c>
      <c r="B13" s="51">
        <f>SUMIF('Lançamentos'!D$2:D$101,A13,'Lançamentos'!I$2:I$101)</f>
        <v/>
      </c>
      <c r="C13" s="51">
        <f>SUMIF('Lançamentos'!D$2:D$101,A13,'Lançamentos'!J$2:J$101)</f>
        <v/>
      </c>
      <c r="D13" s="52">
        <f>IFERROR(C13/B13,0)</f>
        <v/>
      </c>
      <c r="H13" s="41">
        <f>IF(F13="","",IFERROR(VLOOKUP(F13,'Lançamentos'!E$2:J$101,6,FALSE),0))</f>
        <v/>
      </c>
    </row>
    <row r="14">
      <c r="A14" s="44" t="inlineStr">
        <is>
          <t>Tecnologia</t>
        </is>
      </c>
      <c r="B14" s="45">
        <f>SUMIF('Lançamentos'!D$2:D$101,A14,'Lançamentos'!I$2:I$101)</f>
        <v/>
      </c>
      <c r="C14" s="45">
        <f>SUMIF('Lançamentos'!D$2:D$101,A14,'Lançamentos'!J$2:J$101)</f>
        <v/>
      </c>
      <c r="D14" s="46">
        <f>IFERROR(C14/B14,0)</f>
        <v/>
      </c>
      <c r="H14" s="41">
        <f>IF(F14="","",IFERROR(VLOOKUP(F14,'Lançamentos'!E$2:J$101,6,FALSE),0))</f>
        <v/>
      </c>
    </row>
    <row r="15">
      <c r="A15" s="50" t="inlineStr">
        <is>
          <t>Marketing</t>
        </is>
      </c>
      <c r="B15" s="51">
        <f>SUMIF('Lançamentos'!D$2:D$101,A15,'Lançamentos'!I$2:I$101)</f>
        <v/>
      </c>
      <c r="C15" s="51">
        <f>SUMIF('Lançamentos'!D$2:D$101,A15,'Lançamentos'!J$2:J$101)</f>
        <v/>
      </c>
      <c r="D15" s="52">
        <f>IFERROR(C15/B15,0)</f>
        <v/>
      </c>
      <c r="H15" s="41">
        <f>IF(F15="","",IFERROR(VLOOKUP(F15,'Lançamentos'!E$2:J$101,6,FALSE),0))</f>
        <v/>
      </c>
    </row>
    <row r="16">
      <c r="A16" s="44" t="inlineStr">
        <is>
          <t>Impostos e Taxas</t>
        </is>
      </c>
      <c r="B16" s="45">
        <f>SUMIF('Lançamentos'!D$2:D$101,A16,'Lançamentos'!I$2:I$101)</f>
        <v/>
      </c>
      <c r="C16" s="45">
        <f>SUMIF('Lançamentos'!D$2:D$101,A16,'Lançamentos'!J$2:J$101)</f>
        <v/>
      </c>
      <c r="D16" s="46">
        <f>IFERROR(C16/B16,0)</f>
        <v/>
      </c>
      <c r="H16" s="41">
        <f>IF(F16="","",IFERROR(VLOOKUP(F16,'Lançamentos'!E$2:J$101,6,FALSE),0))</f>
        <v/>
      </c>
    </row>
    <row r="17">
      <c r="A17" s="50" t="inlineStr">
        <is>
          <t>Saúde</t>
        </is>
      </c>
      <c r="B17" s="51">
        <f>SUMIF('Lançamentos'!D$2:D$101,A17,'Lançamentos'!I$2:I$101)</f>
        <v/>
      </c>
      <c r="C17" s="51">
        <f>SUMIF('Lançamentos'!D$2:D$101,A17,'Lançamentos'!J$2:J$101)</f>
        <v/>
      </c>
      <c r="D17" s="52">
        <f>IFERROR(C17/B17,0)</f>
        <v/>
      </c>
      <c r="H17" s="41">
        <f>IF(F17="","",IFERROR(VLOOKUP(F17,'Lançamentos'!E$2:J$101,6,FALSE),0))</f>
        <v/>
      </c>
    </row>
    <row r="18">
      <c r="A18" s="44" t="inlineStr">
        <is>
          <t>Educação</t>
        </is>
      </c>
      <c r="B18" s="45">
        <f>SUMIF('Lançamentos'!D$2:D$101,A18,'Lançamentos'!I$2:I$101)</f>
        <v/>
      </c>
      <c r="C18" s="45">
        <f>SUMIF('Lançamentos'!D$2:D$101,A18,'Lançamentos'!J$2:J$101)</f>
        <v/>
      </c>
      <c r="D18" s="46">
        <f>IFERROR(C18/B18,0)</f>
        <v/>
      </c>
      <c r="H18" s="41">
        <f>IF(F18="","",IFERROR(VLOOKUP(F18,'Lançamentos'!E$2:J$101,6,FALSE),0))</f>
        <v/>
      </c>
    </row>
    <row r="19">
      <c r="A19" s="50" t="inlineStr">
        <is>
          <t>Fornecedores</t>
        </is>
      </c>
      <c r="B19" s="51">
        <f>SUMIF('Lançamentos'!D$2:D$101,A19,'Lançamentos'!I$2:I$101)</f>
        <v/>
      </c>
      <c r="C19" s="51">
        <f>SUMIF('Lançamentos'!D$2:D$101,A19,'Lançamentos'!J$2:J$101)</f>
        <v/>
      </c>
      <c r="D19" s="52">
        <f>IFERROR(C19/B19,0)</f>
        <v/>
      </c>
      <c r="H19" s="41">
        <f>IF(F19="","",IFERROR(VLOOKUP(F19,'Lançamentos'!E$2:J$101,6,FALSE),0))</f>
        <v/>
      </c>
    </row>
    <row r="20">
      <c r="A20" s="54" t="inlineStr">
        <is>
          <t>Total Geral</t>
        </is>
      </c>
      <c r="B20" s="55">
        <f>SUM(B10:B19)</f>
        <v/>
      </c>
      <c r="C20" s="55">
        <f>SUM(C10:C19)</f>
        <v/>
      </c>
      <c r="D20" s="56">
        <f>IFERROR(C20/B20,0)</f>
        <v/>
      </c>
      <c r="H20" s="41">
        <f>IF(F20="","",IFERROR(VLOOKUP(F20,'Lançamentos'!E$2:J$101,6,FALSE),0))</f>
        <v/>
      </c>
    </row>
    <row r="21">
      <c r="B21" s="39">
        <f>IF(A21="","",SUMIF('Lançamentos'!C$2:C$101,A21,'Lançamentos'!J$2:J$101))</f>
        <v/>
      </c>
      <c r="C21" s="39">
        <f>IF(OR(A21="",NOT(ISNUMBER(B21))),"",SUMIF('Lançamentos'!D$2:D$101,A21,'Lançamentos'!J$2:J$101))</f>
        <v/>
      </c>
      <c r="D21" s="40">
        <f>IF(OR(B21="",NOT(ISNUMBER(B21))),"",IFERROR(C21/B21,0))</f>
        <v/>
      </c>
      <c r="H21" s="41">
        <f>IF(F21="","",IFERROR(VLOOKUP(F21,'Lançamentos'!E$2:J$101,6,FALSE),0))</f>
        <v/>
      </c>
    </row>
    <row r="22">
      <c r="A22" s="42" t="inlineStr">
        <is>
          <t>Mês</t>
        </is>
      </c>
      <c r="B22" s="42" t="inlineStr">
        <is>
          <t>Realizado (R$)</t>
        </is>
      </c>
      <c r="C22" s="39">
        <f>IF(OR(A22="",NOT(ISNUMBER(B22))),"",SUMIF('Lançamentos'!D$2:D$101,A22,'Lançamentos'!J$2:J$101))</f>
        <v/>
      </c>
      <c r="D22" s="40">
        <f>IF(OR(B22="",NOT(ISNUMBER(B22))),"",IFERROR(C22/B22,0))</f>
        <v/>
      </c>
      <c r="H22" s="41">
        <f>IF(F22="","",IFERROR(VLOOKUP(F22,'Lançamentos'!E$2:J$101,6,FALSE),0))</f>
        <v/>
      </c>
    </row>
    <row r="23">
      <c r="A23" s="50" t="inlineStr">
        <is>
          <t>Janeiro</t>
        </is>
      </c>
      <c r="B23" s="51">
        <f>SUMIF('Lançamentos'!C$2:C$101,A23,'Lançamentos'!J$2:J$101)</f>
        <v/>
      </c>
      <c r="C23" s="39">
        <f>IF(OR(A23="",NOT(ISNUMBER(B23))),"",SUMIF('Lançamentos'!D$2:D$101,A23,'Lançamentos'!J$2:J$101))</f>
        <v/>
      </c>
      <c r="D23" s="40">
        <f>IF(OR(B23="",NOT(ISNUMBER(B23))),"",IFERROR(C23/B23,0))</f>
        <v/>
      </c>
      <c r="H23" s="41">
        <f>IF(F23="","",IFERROR(VLOOKUP(F23,'Lançamentos'!E$2:J$101,6,FALSE),0))</f>
        <v/>
      </c>
    </row>
    <row r="24">
      <c r="A24" s="44" t="inlineStr">
        <is>
          <t>Fevereiro</t>
        </is>
      </c>
      <c r="B24" s="45">
        <f>SUMIF('Lançamentos'!C$2:C$101,A24,'Lançamentos'!J$2:J$101)</f>
        <v/>
      </c>
      <c r="C24" s="39">
        <f>IF(OR(A24="",NOT(ISNUMBER(B24))),"",SUMIF('Lançamentos'!D$2:D$101,A24,'Lançamentos'!J$2:J$101))</f>
        <v/>
      </c>
      <c r="D24" s="40">
        <f>IF(OR(B24="",NOT(ISNUMBER(B24))),"",IFERROR(C24/B24,0))</f>
        <v/>
      </c>
      <c r="H24" s="41">
        <f>IF(F24="","",IFERROR(VLOOKUP(F24,'Lançamentos'!E$2:J$101,6,FALSE),0))</f>
        <v/>
      </c>
    </row>
    <row r="25">
      <c r="A25" s="50" t="inlineStr">
        <is>
          <t>Março</t>
        </is>
      </c>
      <c r="B25" s="51">
        <f>SUMIF('Lançamentos'!C$2:C$101,A25,'Lançamentos'!J$2:J$101)</f>
        <v/>
      </c>
      <c r="C25" s="39">
        <f>IF(OR(A25="",NOT(ISNUMBER(B25))),"",SUMIF('Lançamentos'!D$2:D$101,A25,'Lançamentos'!J$2:J$101))</f>
        <v/>
      </c>
      <c r="D25" s="40">
        <f>IF(OR(B25="",NOT(ISNUMBER(B25))),"",IFERROR(C25/B25,0))</f>
        <v/>
      </c>
      <c r="H25" s="41">
        <f>IF(F25="","",IFERROR(VLOOKUP(F25,'Lançamentos'!E$2:J$101,6,FALSE),0))</f>
        <v/>
      </c>
    </row>
    <row r="26">
      <c r="A26" s="44" t="inlineStr">
        <is>
          <t>Abril</t>
        </is>
      </c>
      <c r="B26" s="45">
        <f>SUMIF('Lançamentos'!C$2:C$101,A26,'Lançamentos'!J$2:J$101)</f>
        <v/>
      </c>
      <c r="C26" s="39">
        <f>IF(OR(A26="",NOT(ISNUMBER(B26))),"",SUMIF('Lançamentos'!D$2:D$101,A26,'Lançamentos'!J$2:J$101))</f>
        <v/>
      </c>
      <c r="D26" s="40">
        <f>IF(OR(B26="",NOT(ISNUMBER(B26))),"",IFERROR(C26/B26,0))</f>
        <v/>
      </c>
      <c r="H26" s="41">
        <f>IF(F26="","",IFERROR(VLOOKUP(F26,'Lançamentos'!E$2:J$101,6,FALSE),0))</f>
        <v/>
      </c>
    </row>
    <row r="27">
      <c r="A27" s="50" t="inlineStr">
        <is>
          <t>Maio</t>
        </is>
      </c>
      <c r="B27" s="51">
        <f>SUMIF('Lançamentos'!C$2:C$101,A27,'Lançamentos'!J$2:J$101)</f>
        <v/>
      </c>
      <c r="C27" s="39">
        <f>IF(OR(A27="",NOT(ISNUMBER(B27))),"",SUMIF('Lançamentos'!D$2:D$101,A27,'Lançamentos'!J$2:J$101))</f>
        <v/>
      </c>
      <c r="D27" s="40">
        <f>IF(OR(B27="",NOT(ISNUMBER(B27))),"",IFERROR(C27/B27,0))</f>
        <v/>
      </c>
      <c r="H27" s="41">
        <f>IF(F27="","",IFERROR(VLOOKUP(F27,'Lançamentos'!E$2:J$101,6,FALSE),0))</f>
        <v/>
      </c>
    </row>
    <row r="28">
      <c r="A28" s="44" t="inlineStr">
        <is>
          <t>Junho</t>
        </is>
      </c>
      <c r="B28" s="45">
        <f>SUMIF('Lançamentos'!C$2:C$101,A28,'Lançamentos'!J$2:J$101)</f>
        <v/>
      </c>
      <c r="C28" s="39">
        <f>IF(OR(A28="",NOT(ISNUMBER(B28))),"",SUMIF('Lançamentos'!D$2:D$101,A28,'Lançamentos'!J$2:J$101))</f>
        <v/>
      </c>
      <c r="D28" s="40">
        <f>IF(OR(B28="",NOT(ISNUMBER(B28))),"",IFERROR(C28/B28,0))</f>
        <v/>
      </c>
      <c r="H28" s="41">
        <f>IF(F28="","",IFERROR(VLOOKUP(F28,'Lançamentos'!E$2:J$101,6,FALSE),0))</f>
        <v/>
      </c>
    </row>
    <row r="29">
      <c r="A29" s="50" t="inlineStr">
        <is>
          <t>Julho</t>
        </is>
      </c>
      <c r="B29" s="51">
        <f>SUMIF('Lançamentos'!C$2:C$101,A29,'Lançamentos'!J$2:J$101)</f>
        <v/>
      </c>
      <c r="C29" s="39">
        <f>IF(OR(A29="",NOT(ISNUMBER(B29))),"",SUMIF('Lançamentos'!D$2:D$101,A29,'Lançamentos'!J$2:J$101))</f>
        <v/>
      </c>
      <c r="D29" s="40">
        <f>IF(OR(B29="",NOT(ISNUMBER(B29))),"",IFERROR(C29/B29,0))</f>
        <v/>
      </c>
      <c r="H29" s="41">
        <f>IF(F29="","",IFERROR(VLOOKUP(F29,'Lançamentos'!E$2:J$101,6,FALSE),0))</f>
        <v/>
      </c>
    </row>
    <row r="30">
      <c r="A30" s="44" t="inlineStr">
        <is>
          <t>Agosto</t>
        </is>
      </c>
      <c r="B30" s="45">
        <f>SUMIF('Lançamentos'!C$2:C$101,A30,'Lançamentos'!J$2:J$101)</f>
        <v/>
      </c>
      <c r="C30" s="39">
        <f>IF(OR(A30="",NOT(ISNUMBER(B30))),"",SUMIF('Lançamentos'!D$2:D$101,A30,'Lançamentos'!J$2:J$101))</f>
        <v/>
      </c>
      <c r="D30" s="40">
        <f>IF(OR(B30="",NOT(ISNUMBER(B30))),"",IFERROR(C30/B30,0))</f>
        <v/>
      </c>
      <c r="H30" s="41">
        <f>IF(F30="","",IFERROR(VLOOKUP(F30,'Lançamentos'!E$2:J$101,6,FALSE),0))</f>
        <v/>
      </c>
    </row>
    <row r="31">
      <c r="A31" s="50" t="inlineStr">
        <is>
          <t>Setembro</t>
        </is>
      </c>
      <c r="B31" s="51">
        <f>SUMIF('Lançamentos'!C$2:C$101,A31,'Lançamentos'!J$2:J$101)</f>
        <v/>
      </c>
      <c r="C31" s="39">
        <f>IF(OR(A31="",NOT(ISNUMBER(B31))),"",SUMIF('Lançamentos'!D$2:D$101,A31,'Lançamentos'!J$2:J$101))</f>
        <v/>
      </c>
      <c r="D31" s="40">
        <f>IF(OR(B31="",NOT(ISNUMBER(B31))),"",IFERROR(C31/B31,0))</f>
        <v/>
      </c>
      <c r="H31" s="41">
        <f>IF(F31="","",IFERROR(VLOOKUP(F31,'Lançamentos'!E$2:J$101,6,FALSE),0))</f>
        <v/>
      </c>
    </row>
    <row r="32">
      <c r="A32" s="44" t="inlineStr">
        <is>
          <t>Outubro</t>
        </is>
      </c>
      <c r="B32" s="45">
        <f>SUMIF('Lançamentos'!C$2:C$101,A32,'Lançamentos'!J$2:J$101)</f>
        <v/>
      </c>
      <c r="C32" s="39">
        <f>IF(OR(A32="",NOT(ISNUMBER(B32))),"",SUMIF('Lançamentos'!D$2:D$101,A32,'Lançamentos'!J$2:J$101))</f>
        <v/>
      </c>
      <c r="D32" s="40">
        <f>IF(OR(B32="",NOT(ISNUMBER(B32))),"",IFERROR(C32/B32,0))</f>
        <v/>
      </c>
      <c r="H32" s="41">
        <f>IF(F32="","",IFERROR(VLOOKUP(F32,'Lançamentos'!E$2:J$101,6,FALSE),0))</f>
        <v/>
      </c>
    </row>
    <row r="33">
      <c r="A33" s="50" t="inlineStr">
        <is>
          <t>Novembro</t>
        </is>
      </c>
      <c r="B33" s="51">
        <f>SUMIF('Lançamentos'!C$2:C$101,A33,'Lançamentos'!J$2:J$101)</f>
        <v/>
      </c>
      <c r="C33" s="39">
        <f>IF(OR(A33="",NOT(ISNUMBER(B33))),"",SUMIF('Lançamentos'!D$2:D$101,A33,'Lançamentos'!J$2:J$101))</f>
        <v/>
      </c>
      <c r="D33" s="40">
        <f>IF(OR(B33="",NOT(ISNUMBER(B33))),"",IFERROR(C33/B33,0))</f>
        <v/>
      </c>
      <c r="H33" s="41">
        <f>IF(F33="","",IFERROR(VLOOKUP(F33,'Lançamentos'!E$2:J$101,6,FALSE),0))</f>
        <v/>
      </c>
    </row>
    <row r="34">
      <c r="A34" s="44" t="inlineStr">
        <is>
          <t>Dezembro</t>
        </is>
      </c>
      <c r="B34" s="45">
        <f>SUMIF('Lançamentos'!C$2:C$101,A34,'Lançamentos'!J$2:J$101)</f>
        <v/>
      </c>
      <c r="C34" s="39">
        <f>IF(OR(A34="",NOT(ISNUMBER(B34))),"",SUMIF('Lançamentos'!D$2:D$101,A34,'Lançamentos'!J$2:J$101))</f>
        <v/>
      </c>
      <c r="D34" s="40">
        <f>IF(OR(B34="",NOT(ISNUMBER(B34))),"",IFERROR(C34/B34,0))</f>
        <v/>
      </c>
      <c r="H34" s="41">
        <f>IF(F34="","",IFERROR(VLOOKUP(F34,'Lançamentos'!E$2:J$101,6,FALSE),0))</f>
        <v/>
      </c>
    </row>
    <row r="35">
      <c r="A35" s="54" t="inlineStr">
        <is>
          <t>Total do Ano</t>
        </is>
      </c>
      <c r="B35" s="55">
        <f>SUM(B23:B34)</f>
        <v/>
      </c>
      <c r="C35" s="39">
        <f>IF(OR(A35="",NOT(ISNUMBER(B35))),"",SUMIF('Lançamentos'!D$2:D$101,A35,'Lançamentos'!J$2:J$101))</f>
        <v/>
      </c>
      <c r="D35" s="40">
        <f>IF(OR(B35="",NOT(ISNUMBER(B35))),"",IFERROR(C35/B35,0))</f>
        <v/>
      </c>
      <c r="H35" s="41">
        <f>IF(F35="","",IFERROR(VLOOKUP(F35,'Lançamentos'!E$2:J$101,6,FALSE),0))</f>
        <v/>
      </c>
    </row>
    <row r="36">
      <c r="B36" s="39">
        <f>IF(A36="","",SUMIF('Lançamentos'!C$2:C$101,A36,'Lançamentos'!J$2:J$101))</f>
        <v/>
      </c>
      <c r="C36" s="39">
        <f>IF(OR(A36="",NOT(ISNUMBER(B36))),"",SUMIF('Lançamentos'!D$2:D$101,A36,'Lançamentos'!J$2:J$101))</f>
        <v/>
      </c>
      <c r="D36" s="40">
        <f>IF(OR(B36="",NOT(ISNUMBER(B36))),"",IFERROR(C36/B36,0))</f>
        <v/>
      </c>
      <c r="H36" s="41">
        <f>IF(F36="","",IFERROR(VLOOKUP(F36,'Lançamentos'!E$2:J$101,6,FALSE),0))</f>
        <v/>
      </c>
    </row>
    <row r="37">
      <c r="B37" s="39">
        <f>IF(A37="","",SUMIF('Lançamentos'!C$2:C$101,A37,'Lançamentos'!J$2:J$101))</f>
        <v/>
      </c>
      <c r="C37" s="39">
        <f>IF(OR(A37="",NOT(ISNUMBER(B37))),"",SUMIF('Lançamentos'!D$2:D$101,A37,'Lançamentos'!J$2:J$101))</f>
        <v/>
      </c>
      <c r="D37" s="40">
        <f>IF(OR(B37="",NOT(ISNUMBER(B37))),"",IFERROR(C37/B37,0))</f>
        <v/>
      </c>
      <c r="H37" s="41">
        <f>IF(F37="","",IFERROR(VLOOKUP(F37,'Lançamentos'!E$2:J$101,6,FALSE),0))</f>
        <v/>
      </c>
    </row>
    <row r="38">
      <c r="B38" s="39">
        <f>IF(A38="","",SUMIF('Lançamentos'!C$2:C$101,A38,'Lançamentos'!J$2:J$101))</f>
        <v/>
      </c>
      <c r="C38" s="39">
        <f>IF(OR(A38="",NOT(ISNUMBER(B38))),"",SUMIF('Lançamentos'!D$2:D$101,A38,'Lançamentos'!J$2:J$101))</f>
        <v/>
      </c>
      <c r="D38" s="40">
        <f>IF(OR(B38="",NOT(ISNUMBER(B38))),"",IFERROR(C38/B38,0))</f>
        <v/>
      </c>
      <c r="H38" s="41">
        <f>IF(F38="","",IFERROR(VLOOKUP(F38,'Lançamentos'!E$2:J$101,6,FALSE),0))</f>
        <v/>
      </c>
    </row>
    <row r="39">
      <c r="B39" s="39">
        <f>IF(A39="","",SUMIF('Lançamentos'!C$2:C$101,A39,'Lançamentos'!J$2:J$101))</f>
        <v/>
      </c>
      <c r="C39" s="39">
        <f>IF(OR(A39="",NOT(ISNUMBER(B39))),"",SUMIF('Lançamentos'!D$2:D$101,A39,'Lançamentos'!J$2:J$101))</f>
        <v/>
      </c>
      <c r="D39" s="40">
        <f>IF(OR(B39="",NOT(ISNUMBER(B39))),"",IFERROR(C39/B39,0))</f>
        <v/>
      </c>
      <c r="H39" s="41">
        <f>IF(F39="","",IFERROR(VLOOKUP(F39,'Lançamentos'!E$2:J$101,6,FALSE),0))</f>
        <v/>
      </c>
    </row>
    <row r="40">
      <c r="B40" s="39">
        <f>IF(A40="","",SUMIF('Lançamentos'!C$2:C$101,A40,'Lançamentos'!J$2:J$101))</f>
        <v/>
      </c>
      <c r="C40" s="39">
        <f>IF(OR(A40="",NOT(ISNUMBER(B40))),"",SUMIF('Lançamentos'!D$2:D$101,A40,'Lançamentos'!J$2:J$101))</f>
        <v/>
      </c>
      <c r="D40" s="40">
        <f>IF(OR(B40="",NOT(ISNUMBER(B40))),"",IFERROR(C40/B40,0))</f>
        <v/>
      </c>
      <c r="H40" s="41">
        <f>IF(F40="","",IFERROR(VLOOKUP(F40,'Lançamentos'!E$2:J$101,6,FALSE),0))</f>
        <v/>
      </c>
    </row>
    <row r="41">
      <c r="B41" s="39">
        <f>IF(A41="","",SUMIF('Lançamentos'!C$2:C$101,A41,'Lançamentos'!J$2:J$101))</f>
        <v/>
      </c>
      <c r="C41" s="39">
        <f>IF(OR(A41="",NOT(ISNUMBER(B41))),"",SUMIF('Lançamentos'!D$2:D$101,A41,'Lançamentos'!J$2:J$101))</f>
        <v/>
      </c>
      <c r="D41" s="40">
        <f>IF(OR(B41="",NOT(ISNUMBER(B41))),"",IFERROR(C41/B41,0))</f>
        <v/>
      </c>
      <c r="H41" s="41">
        <f>IF(F41="","",IFERROR(VLOOKUP(F41,'Lançamentos'!E$2:J$101,6,FALSE),0))</f>
        <v/>
      </c>
    </row>
    <row r="42">
      <c r="B42" s="39">
        <f>IF(A42="","",SUMIF('Lançamentos'!C$2:C$101,A42,'Lançamentos'!J$2:J$101))</f>
        <v/>
      </c>
      <c r="C42" s="39">
        <f>IF(OR(A42="",NOT(ISNUMBER(B42))),"",SUMIF('Lançamentos'!D$2:D$101,A42,'Lançamentos'!J$2:J$101))</f>
        <v/>
      </c>
      <c r="D42" s="40">
        <f>IF(OR(B42="",NOT(ISNUMBER(B42))),"",IFERROR(C42/B42,0))</f>
        <v/>
      </c>
      <c r="H42" s="41">
        <f>IF(F42="","",IFERROR(VLOOKUP(F42,'Lançamentos'!E$2:J$101,6,FALSE),0))</f>
        <v/>
      </c>
    </row>
    <row r="43">
      <c r="B43" s="39">
        <f>IF(A43="","",SUMIF('Lançamentos'!C$2:C$101,A43,'Lançamentos'!J$2:J$101))</f>
        <v/>
      </c>
      <c r="C43" s="39">
        <f>IF(OR(A43="",NOT(ISNUMBER(B43))),"",SUMIF('Lançamentos'!D$2:D$101,A43,'Lançamentos'!J$2:J$101))</f>
        <v/>
      </c>
      <c r="D43" s="40">
        <f>IF(OR(B43="",NOT(ISNUMBER(B43))),"",IFERROR(C43/B43,0))</f>
        <v/>
      </c>
      <c r="H43" s="41">
        <f>IF(F43="","",IFERROR(VLOOKUP(F43,'Lançamentos'!E$2:J$101,6,FALSE),0))</f>
        <v/>
      </c>
    </row>
    <row r="44">
      <c r="B44" s="39">
        <f>IF(A44="","",SUMIF('Lançamentos'!C$2:C$101,A44,'Lançamentos'!J$2:J$101))</f>
        <v/>
      </c>
      <c r="C44" s="39">
        <f>IF(OR(A44="",NOT(ISNUMBER(B44))),"",SUMIF('Lançamentos'!D$2:D$101,A44,'Lançamentos'!J$2:J$101))</f>
        <v/>
      </c>
      <c r="D44" s="40">
        <f>IF(OR(B44="",NOT(ISNUMBER(B44))),"",IFERROR(C44/B44,0))</f>
        <v/>
      </c>
      <c r="H44" s="41">
        <f>IF(F44="","",IFERROR(VLOOKUP(F44,'Lançamentos'!E$2:J$101,6,FALSE),0))</f>
        <v/>
      </c>
    </row>
    <row r="45">
      <c r="B45" s="39">
        <f>IF(A45="","",SUMIF('Lançamentos'!C$2:C$101,A45,'Lançamentos'!J$2:J$101))</f>
        <v/>
      </c>
      <c r="C45" s="39">
        <f>IF(OR(A45="",NOT(ISNUMBER(B45))),"",SUMIF('Lançamentos'!D$2:D$101,A45,'Lançamentos'!J$2:J$101))</f>
        <v/>
      </c>
      <c r="D45" s="40">
        <f>IF(OR(B45="",NOT(ISNUMBER(B45))),"",IFERROR(C45/B45,0))</f>
        <v/>
      </c>
      <c r="H45" s="41">
        <f>IF(F45="","",IFERROR(VLOOKUP(F45,'Lançamentos'!E$2:J$101,6,FALSE),0))</f>
        <v/>
      </c>
    </row>
    <row r="46">
      <c r="B46" s="39">
        <f>IF(A46="","",SUMIF('Lançamentos'!C$2:C$101,A46,'Lançamentos'!J$2:J$101))</f>
        <v/>
      </c>
      <c r="C46" s="39">
        <f>IF(OR(A46="",NOT(ISNUMBER(B46))),"",SUMIF('Lançamentos'!D$2:D$101,A46,'Lançamentos'!J$2:J$101))</f>
        <v/>
      </c>
      <c r="D46" s="40">
        <f>IF(OR(B46="",NOT(ISNUMBER(B46))),"",IFERROR(C46/B46,0))</f>
        <v/>
      </c>
      <c r="H46" s="41">
        <f>IF(F46="","",IFERROR(VLOOKUP(F46,'Lançamentos'!E$2:J$101,6,FALSE),0))</f>
        <v/>
      </c>
    </row>
    <row r="47">
      <c r="B47" s="39">
        <f>IF(A47="","",SUMIF('Lançamentos'!C$2:C$101,A47,'Lançamentos'!J$2:J$101))</f>
        <v/>
      </c>
      <c r="C47" s="39">
        <f>IF(OR(A47="",NOT(ISNUMBER(B47))),"",SUMIF('Lançamentos'!D$2:D$101,A47,'Lançamentos'!J$2:J$101))</f>
        <v/>
      </c>
      <c r="D47" s="40">
        <f>IF(OR(B47="",NOT(ISNUMBER(B47))),"",IFERROR(C47/B47,0))</f>
        <v/>
      </c>
      <c r="H47" s="41">
        <f>IF(F47="","",IFERROR(VLOOKUP(F47,'Lançamentos'!E$2:J$101,6,FALSE),0))</f>
        <v/>
      </c>
    </row>
    <row r="48">
      <c r="B48" s="39">
        <f>IF(A48="","",SUMIF('Lançamentos'!C$2:C$101,A48,'Lançamentos'!J$2:J$101))</f>
        <v/>
      </c>
      <c r="C48" s="39">
        <f>IF(OR(A48="",NOT(ISNUMBER(B48))),"",SUMIF('Lançamentos'!D$2:D$101,A48,'Lançamentos'!J$2:J$101))</f>
        <v/>
      </c>
      <c r="D48" s="40">
        <f>IF(OR(B48="",NOT(ISNUMBER(B48))),"",IFERROR(C48/B48,0))</f>
        <v/>
      </c>
      <c r="H48" s="41">
        <f>IF(F48="","",IFERROR(VLOOKUP(F48,'Lançamentos'!E$2:J$101,6,FALSE),0))</f>
        <v/>
      </c>
    </row>
    <row r="49">
      <c r="B49" s="39">
        <f>IF(A49="","",SUMIF('Lançamentos'!C$2:C$101,A49,'Lançamentos'!J$2:J$101))</f>
        <v/>
      </c>
      <c r="C49" s="39">
        <f>IF(OR(A49="",NOT(ISNUMBER(B49))),"",SUMIF('Lançamentos'!D$2:D$101,A49,'Lançamentos'!J$2:J$101))</f>
        <v/>
      </c>
      <c r="D49" s="40">
        <f>IF(OR(B49="",NOT(ISNUMBER(B49))),"",IFERROR(C49/B49,0))</f>
        <v/>
      </c>
      <c r="H49" s="41">
        <f>IF(F49="","",IFERROR(VLOOKUP(F49,'Lançamentos'!E$2:J$101,6,FALSE),0))</f>
        <v/>
      </c>
    </row>
    <row r="50">
      <c r="B50" s="39">
        <f>IF(A50="","",SUMIF('Lançamentos'!C$2:C$101,A50,'Lançamentos'!J$2:J$101))</f>
        <v/>
      </c>
      <c r="C50" s="39">
        <f>IF(OR(A50="",NOT(ISNUMBER(B50))),"",SUMIF('Lançamentos'!D$2:D$101,A50,'Lançamentos'!J$2:J$101))</f>
        <v/>
      </c>
      <c r="D50" s="40">
        <f>IF(OR(B50="",NOT(ISNUMBER(B50))),"",IFERROR(C50/B50,0))</f>
        <v/>
      </c>
      <c r="H50" s="41">
        <f>IF(F50="","",IFERROR(VLOOKUP(F50,'Lançamentos'!E$2:J$101,6,FALSE),0))</f>
        <v/>
      </c>
    </row>
    <row r="51">
      <c r="B51" s="39">
        <f>IF(A51="","",SUMIF('Lançamentos'!C$2:C$101,A51,'Lançamentos'!J$2:J$101))</f>
        <v/>
      </c>
      <c r="C51" s="39">
        <f>IF(OR(A51="",NOT(ISNUMBER(B51))),"",SUMIF('Lançamentos'!D$2:D$101,A51,'Lançamentos'!J$2:J$101))</f>
        <v/>
      </c>
      <c r="D51" s="40">
        <f>IF(OR(B51="",NOT(ISNUMBER(B51))),"",IFERROR(C51/B51,0))</f>
        <v/>
      </c>
      <c r="H51" s="41">
        <f>IF(F51="","",IFERROR(VLOOKUP(F51,'Lançamentos'!E$2:J$101,6,FALSE),0))</f>
        <v/>
      </c>
    </row>
    <row r="52">
      <c r="B52" s="39">
        <f>IF(A52="","",SUMIF('Lançamentos'!C$2:C$101,A52,'Lançamentos'!J$2:J$101))</f>
        <v/>
      </c>
      <c r="C52" s="39">
        <f>IF(OR(A52="",NOT(ISNUMBER(B52))),"",SUMIF('Lançamentos'!D$2:D$101,A52,'Lançamentos'!J$2:J$101))</f>
        <v/>
      </c>
      <c r="D52" s="40">
        <f>IF(OR(B52="",NOT(ISNUMBER(B52))),"",IFERROR(C52/B52,0))</f>
        <v/>
      </c>
      <c r="H52" s="41">
        <f>IF(F52="","",IFERROR(VLOOKUP(F52,'Lançamentos'!E$2:J$101,6,FALSE),0))</f>
        <v/>
      </c>
    </row>
    <row r="53">
      <c r="B53" s="39">
        <f>IF(A53="","",SUMIF('Lançamentos'!C$2:C$101,A53,'Lançamentos'!J$2:J$101))</f>
        <v/>
      </c>
      <c r="C53" s="39">
        <f>IF(OR(A53="",NOT(ISNUMBER(B53))),"",SUMIF('Lançamentos'!D$2:D$101,A53,'Lançamentos'!J$2:J$101))</f>
        <v/>
      </c>
      <c r="D53" s="40">
        <f>IF(OR(B53="",NOT(ISNUMBER(B53))),"",IFERROR(C53/B53,0))</f>
        <v/>
      </c>
      <c r="H53" s="41">
        <f>IF(F53="","",IFERROR(VLOOKUP(F53,'Lançamentos'!E$2:J$101,6,FALSE),0))</f>
        <v/>
      </c>
    </row>
    <row r="54">
      <c r="B54" s="39">
        <f>IF(A54="","",SUMIF('Lançamentos'!C$2:C$101,A54,'Lançamentos'!J$2:J$101))</f>
        <v/>
      </c>
      <c r="C54" s="39">
        <f>IF(OR(A54="",NOT(ISNUMBER(B54))),"",SUMIF('Lançamentos'!D$2:D$101,A54,'Lançamentos'!J$2:J$101))</f>
        <v/>
      </c>
      <c r="D54" s="40">
        <f>IF(OR(B54="",NOT(ISNUMBER(B54))),"",IFERROR(C54/B54,0))</f>
        <v/>
      </c>
      <c r="H54" s="41">
        <f>IF(F54="","",IFERROR(VLOOKUP(F54,'Lançamentos'!E$2:J$101,6,FALSE),0))</f>
        <v/>
      </c>
    </row>
    <row r="55">
      <c r="B55" s="39">
        <f>IF(A55="","",SUMIF('Lançamentos'!C$2:C$101,A55,'Lançamentos'!J$2:J$101))</f>
        <v/>
      </c>
      <c r="C55" s="39">
        <f>IF(OR(A55="",NOT(ISNUMBER(B55))),"",SUMIF('Lançamentos'!D$2:D$101,A55,'Lançamentos'!J$2:J$101))</f>
        <v/>
      </c>
      <c r="D55" s="40">
        <f>IF(OR(B55="",NOT(ISNUMBER(B55))),"",IFERROR(C55/B55,0))</f>
        <v/>
      </c>
      <c r="H55" s="41">
        <f>IF(F55="","",IFERROR(VLOOKUP(F55,'Lançamentos'!E$2:J$101,6,FALSE),0))</f>
        <v/>
      </c>
    </row>
    <row r="56">
      <c r="B56" s="39">
        <f>IF(A56="","",SUMIF('Lançamentos'!C$2:C$101,A56,'Lançamentos'!J$2:J$101))</f>
        <v/>
      </c>
      <c r="C56" s="39">
        <f>IF(OR(A56="",NOT(ISNUMBER(B56))),"",SUMIF('Lançamentos'!D$2:D$101,A56,'Lançamentos'!J$2:J$101))</f>
        <v/>
      </c>
      <c r="D56" s="40">
        <f>IF(OR(B56="",NOT(ISNUMBER(B56))),"",IFERROR(C56/B56,0))</f>
        <v/>
      </c>
      <c r="H56" s="41">
        <f>IF(F56="","",IFERROR(VLOOKUP(F56,'Lançamentos'!E$2:J$101,6,FALSE),0))</f>
        <v/>
      </c>
    </row>
    <row r="57">
      <c r="B57" s="39">
        <f>IF(A57="","",SUMIF('Lançamentos'!C$2:C$101,A57,'Lançamentos'!J$2:J$101))</f>
        <v/>
      </c>
      <c r="C57" s="39">
        <f>IF(OR(A57="",NOT(ISNUMBER(B57))),"",SUMIF('Lançamentos'!D$2:D$101,A57,'Lançamentos'!J$2:J$101))</f>
        <v/>
      </c>
      <c r="D57" s="40">
        <f>IF(OR(B57="",NOT(ISNUMBER(B57))),"",IFERROR(C57/B57,0))</f>
        <v/>
      </c>
      <c r="H57" s="41">
        <f>IF(F57="","",IFERROR(VLOOKUP(F57,'Lançamentos'!E$2:J$101,6,FALSE),0))</f>
        <v/>
      </c>
    </row>
    <row r="58">
      <c r="B58" s="39">
        <f>IF(A58="","",SUMIF('Lançamentos'!C$2:C$101,A58,'Lançamentos'!J$2:J$101))</f>
        <v/>
      </c>
      <c r="C58" s="39">
        <f>IF(OR(A58="",NOT(ISNUMBER(B58))),"",SUMIF('Lançamentos'!D$2:D$101,A58,'Lançamentos'!J$2:J$101))</f>
        <v/>
      </c>
      <c r="D58" s="40">
        <f>IF(OR(B58="",NOT(ISNUMBER(B58))),"",IFERROR(C58/B58,0))</f>
        <v/>
      </c>
      <c r="H58" s="41">
        <f>IF(F58="","",IFERROR(VLOOKUP(F58,'Lançamentos'!E$2:J$101,6,FALSE),0))</f>
        <v/>
      </c>
    </row>
    <row r="59">
      <c r="B59" s="39">
        <f>IF(A59="","",SUMIF('Lançamentos'!C$2:C$101,A59,'Lançamentos'!J$2:J$101))</f>
        <v/>
      </c>
      <c r="C59" s="39">
        <f>IF(OR(A59="",NOT(ISNUMBER(B59))),"",SUMIF('Lançamentos'!D$2:D$101,A59,'Lançamentos'!J$2:J$101))</f>
        <v/>
      </c>
      <c r="D59" s="40">
        <f>IF(OR(B59="",NOT(ISNUMBER(B59))),"",IFERROR(C59/B59,0))</f>
        <v/>
      </c>
      <c r="H59" s="41">
        <f>IF(F59="","",IFERROR(VLOOKUP(F59,'Lançamentos'!E$2:J$101,6,FALSE),0))</f>
        <v/>
      </c>
    </row>
    <row r="60">
      <c r="B60" s="39">
        <f>IF(A60="","",SUMIF('Lançamentos'!C$2:C$101,A60,'Lançamentos'!J$2:J$101))</f>
        <v/>
      </c>
      <c r="C60" s="39">
        <f>IF(OR(A60="",NOT(ISNUMBER(B60))),"",SUMIF('Lançamentos'!D$2:D$101,A60,'Lançamentos'!J$2:J$101))</f>
        <v/>
      </c>
      <c r="D60" s="40">
        <f>IF(OR(B60="",NOT(ISNUMBER(B60))),"",IFERROR(C60/B60,0))</f>
        <v/>
      </c>
      <c r="H60" s="41">
        <f>IF(F60="","",IFERROR(VLOOKUP(F60,'Lançamentos'!E$2:J$101,6,FALSE),0))</f>
        <v/>
      </c>
    </row>
    <row r="61">
      <c r="B61" s="39">
        <f>IF(A61="","",SUMIF('Lançamentos'!C$2:C$101,A61,'Lançamentos'!J$2:J$101))</f>
        <v/>
      </c>
      <c r="C61" s="39">
        <f>IF(OR(A61="",NOT(ISNUMBER(B61))),"",SUMIF('Lançamentos'!D$2:D$101,A61,'Lançamentos'!J$2:J$101))</f>
        <v/>
      </c>
      <c r="D61" s="40">
        <f>IF(OR(B61="",NOT(ISNUMBER(B61))),"",IFERROR(C61/B61,0))</f>
        <v/>
      </c>
      <c r="H61" s="41">
        <f>IF(F61="","",IFERROR(VLOOKUP(F61,'Lançamentos'!E$2:J$101,6,FALSE),0))</f>
        <v/>
      </c>
    </row>
    <row r="62">
      <c r="B62" s="39">
        <f>IF(A62="","",SUMIF('Lançamentos'!C$2:C$101,A62,'Lançamentos'!J$2:J$101))</f>
        <v/>
      </c>
      <c r="C62" s="39">
        <f>IF(OR(A62="",NOT(ISNUMBER(B62))),"",SUMIF('Lançamentos'!D$2:D$101,A62,'Lançamentos'!J$2:J$101))</f>
        <v/>
      </c>
      <c r="D62" s="40">
        <f>IF(OR(B62="",NOT(ISNUMBER(B62))),"",IFERROR(C62/B62,0))</f>
        <v/>
      </c>
      <c r="H62" s="41">
        <f>IF(F62="","",IFERROR(VLOOKUP(F62,'Lançamentos'!E$2:J$101,6,FALSE),0))</f>
        <v/>
      </c>
    </row>
    <row r="63">
      <c r="B63" s="39">
        <f>IF(A63="","",SUMIF('Lançamentos'!C$2:C$101,A63,'Lançamentos'!J$2:J$101))</f>
        <v/>
      </c>
      <c r="C63" s="39">
        <f>IF(OR(A63="",NOT(ISNUMBER(B63))),"",SUMIF('Lançamentos'!D$2:D$101,A63,'Lançamentos'!J$2:J$101))</f>
        <v/>
      </c>
      <c r="D63" s="40">
        <f>IF(OR(B63="",NOT(ISNUMBER(B63))),"",IFERROR(C63/B63,0))</f>
        <v/>
      </c>
      <c r="H63" s="41">
        <f>IF(F63="","",IFERROR(VLOOKUP(F63,'Lançamentos'!E$2:J$101,6,FALSE),0))</f>
        <v/>
      </c>
    </row>
    <row r="64">
      <c r="B64" s="39">
        <f>IF(A64="","",SUMIF('Lançamentos'!C$2:C$101,A64,'Lançamentos'!J$2:J$101))</f>
        <v/>
      </c>
      <c r="C64" s="39">
        <f>IF(OR(A64="",NOT(ISNUMBER(B64))),"",SUMIF('Lançamentos'!D$2:D$101,A64,'Lançamentos'!J$2:J$101))</f>
        <v/>
      </c>
      <c r="D64" s="40">
        <f>IF(OR(B64="",NOT(ISNUMBER(B64))),"",IFERROR(C64/B64,0))</f>
        <v/>
      </c>
      <c r="H64" s="41">
        <f>IF(F64="","",IFERROR(VLOOKUP(F64,'Lançamentos'!E$2:J$101,6,FALSE),0))</f>
        <v/>
      </c>
    </row>
    <row r="65">
      <c r="B65" s="39">
        <f>IF(A65="","",SUMIF('Lançamentos'!C$2:C$101,A65,'Lançamentos'!J$2:J$101))</f>
        <v/>
      </c>
      <c r="C65" s="39">
        <f>IF(OR(A65="",NOT(ISNUMBER(B65))),"",SUMIF('Lançamentos'!D$2:D$101,A65,'Lançamentos'!J$2:J$101))</f>
        <v/>
      </c>
      <c r="D65" s="40">
        <f>IF(OR(B65="",NOT(ISNUMBER(B65))),"",IFERROR(C65/B65,0))</f>
        <v/>
      </c>
      <c r="H65" s="41">
        <f>IF(F65="","",IFERROR(VLOOKUP(F65,'Lançamentos'!E$2:J$101,6,FALSE),0))</f>
        <v/>
      </c>
    </row>
    <row r="66">
      <c r="B66" s="39">
        <f>IF(A66="","",SUMIF('Lançamentos'!C$2:C$101,A66,'Lançamentos'!J$2:J$101))</f>
        <v/>
      </c>
      <c r="C66" s="39">
        <f>IF(OR(A66="",NOT(ISNUMBER(B66))),"",SUMIF('Lançamentos'!D$2:D$101,A66,'Lançamentos'!J$2:J$101))</f>
        <v/>
      </c>
      <c r="D66" s="40">
        <f>IF(OR(B66="",NOT(ISNUMBER(B66))),"",IFERROR(C66/B66,0))</f>
        <v/>
      </c>
      <c r="H66" s="41">
        <f>IF(F66="","",IFERROR(VLOOKUP(F66,'Lançamentos'!E$2:J$101,6,FALSE),0))</f>
        <v/>
      </c>
    </row>
    <row r="67">
      <c r="B67" s="39">
        <f>IF(A67="","",SUMIF('Lançamentos'!C$2:C$101,A67,'Lançamentos'!J$2:J$101))</f>
        <v/>
      </c>
      <c r="C67" s="39">
        <f>IF(OR(A67="",NOT(ISNUMBER(B67))),"",SUMIF('Lançamentos'!D$2:D$101,A67,'Lançamentos'!J$2:J$101))</f>
        <v/>
      </c>
      <c r="D67" s="40">
        <f>IF(OR(B67="",NOT(ISNUMBER(B67))),"",IFERROR(C67/B67,0))</f>
        <v/>
      </c>
      <c r="H67" s="41">
        <f>IF(F67="","",IFERROR(VLOOKUP(F67,'Lançamentos'!E$2:J$101,6,FALSE),0))</f>
        <v/>
      </c>
    </row>
    <row r="68">
      <c r="B68" s="39">
        <f>IF(A68="","",SUMIF('Lançamentos'!C$2:C$101,A68,'Lançamentos'!J$2:J$101))</f>
        <v/>
      </c>
      <c r="C68" s="39">
        <f>IF(OR(A68="",NOT(ISNUMBER(B68))),"",SUMIF('Lançamentos'!D$2:D$101,A68,'Lançamentos'!J$2:J$101))</f>
        <v/>
      </c>
      <c r="D68" s="40">
        <f>IF(OR(B68="",NOT(ISNUMBER(B68))),"",IFERROR(C68/B68,0))</f>
        <v/>
      </c>
      <c r="H68" s="41">
        <f>IF(F68="","",IFERROR(VLOOKUP(F68,'Lançamentos'!E$2:J$101,6,FALSE),0))</f>
        <v/>
      </c>
    </row>
    <row r="69">
      <c r="B69" s="39">
        <f>IF(A69="","",SUMIF('Lançamentos'!C$2:C$101,A69,'Lançamentos'!J$2:J$101))</f>
        <v/>
      </c>
      <c r="C69" s="39">
        <f>IF(OR(A69="",NOT(ISNUMBER(B69))),"",SUMIF('Lançamentos'!D$2:D$101,A69,'Lançamentos'!J$2:J$101))</f>
        <v/>
      </c>
      <c r="D69" s="40">
        <f>IF(OR(B69="",NOT(ISNUMBER(B69))),"",IFERROR(C69/B69,0))</f>
        <v/>
      </c>
      <c r="H69" s="41">
        <f>IF(F69="","",IFERROR(VLOOKUP(F69,'Lançamentos'!E$2:J$101,6,FALSE),0))</f>
        <v/>
      </c>
    </row>
    <row r="70">
      <c r="B70" s="39">
        <f>IF(A70="","",SUMIF('Lançamentos'!C$2:C$101,A70,'Lançamentos'!J$2:J$101))</f>
        <v/>
      </c>
      <c r="C70" s="39">
        <f>IF(OR(A70="",NOT(ISNUMBER(B70))),"",SUMIF('Lançamentos'!D$2:D$101,A70,'Lançamentos'!J$2:J$101))</f>
        <v/>
      </c>
      <c r="D70" s="40">
        <f>IF(OR(B70="",NOT(ISNUMBER(B70))),"",IFERROR(C70/B70,0))</f>
        <v/>
      </c>
      <c r="H70" s="41">
        <f>IF(F70="","",IFERROR(VLOOKUP(F70,'Lançamentos'!E$2:J$101,6,FALSE),0))</f>
        <v/>
      </c>
    </row>
    <row r="71">
      <c r="B71" s="39">
        <f>IF(A71="","",SUMIF('Lançamentos'!C$2:C$101,A71,'Lançamentos'!J$2:J$101))</f>
        <v/>
      </c>
      <c r="C71" s="39">
        <f>IF(OR(A71="",NOT(ISNUMBER(B71))),"",SUMIF('Lançamentos'!D$2:D$101,A71,'Lançamentos'!J$2:J$101))</f>
        <v/>
      </c>
      <c r="D71" s="40">
        <f>IF(OR(B71="",NOT(ISNUMBER(B71))),"",IFERROR(C71/B71,0))</f>
        <v/>
      </c>
      <c r="H71" s="41">
        <f>IF(F71="","",IFERROR(VLOOKUP(F71,'Lançamentos'!E$2:J$101,6,FALSE),0))</f>
        <v/>
      </c>
    </row>
    <row r="72">
      <c r="B72" s="39">
        <f>IF(A72="","",SUMIF('Lançamentos'!C$2:C$101,A72,'Lançamentos'!J$2:J$101))</f>
        <v/>
      </c>
      <c r="C72" s="39">
        <f>IF(OR(A72="",NOT(ISNUMBER(B72))),"",SUMIF('Lançamentos'!D$2:D$101,A72,'Lançamentos'!J$2:J$101))</f>
        <v/>
      </c>
      <c r="D72" s="40">
        <f>IF(OR(B72="",NOT(ISNUMBER(B72))),"",IFERROR(C72/B72,0))</f>
        <v/>
      </c>
      <c r="H72" s="41">
        <f>IF(F72="","",IFERROR(VLOOKUP(F72,'Lançamentos'!E$2:J$101,6,FALSE),0))</f>
        <v/>
      </c>
    </row>
    <row r="73">
      <c r="B73" s="39">
        <f>IF(A73="","",SUMIF('Lançamentos'!C$2:C$101,A73,'Lançamentos'!J$2:J$101))</f>
        <v/>
      </c>
      <c r="C73" s="39">
        <f>IF(OR(A73="",NOT(ISNUMBER(B73))),"",SUMIF('Lançamentos'!D$2:D$101,A73,'Lançamentos'!J$2:J$101))</f>
        <v/>
      </c>
      <c r="D73" s="40">
        <f>IF(OR(B73="",NOT(ISNUMBER(B73))),"",IFERROR(C73/B73,0))</f>
        <v/>
      </c>
      <c r="H73" s="41">
        <f>IF(F73="","",IFERROR(VLOOKUP(F73,'Lançamentos'!E$2:J$101,6,FALSE),0))</f>
        <v/>
      </c>
    </row>
    <row r="74">
      <c r="B74" s="39">
        <f>IF(A74="","",SUMIF('Lançamentos'!C$2:C$101,A74,'Lançamentos'!J$2:J$101))</f>
        <v/>
      </c>
      <c r="C74" s="39">
        <f>IF(OR(A74="",NOT(ISNUMBER(B74))),"",SUMIF('Lançamentos'!D$2:D$101,A74,'Lançamentos'!J$2:J$101))</f>
        <v/>
      </c>
      <c r="D74" s="40">
        <f>IF(OR(B74="",NOT(ISNUMBER(B74))),"",IFERROR(C74/B74,0))</f>
        <v/>
      </c>
      <c r="H74" s="41">
        <f>IF(F74="","",IFERROR(VLOOKUP(F74,'Lançamentos'!E$2:J$101,6,FALSE),0))</f>
        <v/>
      </c>
    </row>
    <row r="75">
      <c r="B75" s="39">
        <f>IF(A75="","",SUMIF('Lançamentos'!C$2:C$101,A75,'Lançamentos'!J$2:J$101))</f>
        <v/>
      </c>
      <c r="C75" s="39">
        <f>IF(OR(A75="",NOT(ISNUMBER(B75))),"",SUMIF('Lançamentos'!D$2:D$101,A75,'Lançamentos'!J$2:J$101))</f>
        <v/>
      </c>
      <c r="D75" s="40">
        <f>IF(OR(B75="",NOT(ISNUMBER(B75))),"",IFERROR(C75/B75,0))</f>
        <v/>
      </c>
      <c r="H75" s="41">
        <f>IF(F75="","",IFERROR(VLOOKUP(F75,'Lançamentos'!E$2:J$101,6,FALSE),0))</f>
        <v/>
      </c>
    </row>
    <row r="76">
      <c r="B76" s="39">
        <f>IF(A76="","",SUMIF('Lançamentos'!C$2:C$101,A76,'Lançamentos'!J$2:J$101))</f>
        <v/>
      </c>
      <c r="C76" s="39">
        <f>IF(OR(A76="",NOT(ISNUMBER(B76))),"",SUMIF('Lançamentos'!D$2:D$101,A76,'Lançamentos'!J$2:J$101))</f>
        <v/>
      </c>
      <c r="D76" s="40">
        <f>IF(OR(B76="",NOT(ISNUMBER(B76))),"",IFERROR(C76/B76,0))</f>
        <v/>
      </c>
      <c r="H76" s="41">
        <f>IF(F76="","",IFERROR(VLOOKUP(F76,'Lançamentos'!E$2:J$101,6,FALSE),0))</f>
        <v/>
      </c>
    </row>
    <row r="77">
      <c r="B77" s="39">
        <f>IF(A77="","",SUMIF('Lançamentos'!C$2:C$101,A77,'Lançamentos'!J$2:J$101))</f>
        <v/>
      </c>
      <c r="C77" s="39">
        <f>IF(OR(A77="",NOT(ISNUMBER(B77))),"",SUMIF('Lançamentos'!D$2:D$101,A77,'Lançamentos'!J$2:J$101))</f>
        <v/>
      </c>
      <c r="D77" s="40">
        <f>IF(OR(B77="",NOT(ISNUMBER(B77))),"",IFERROR(C77/B77,0))</f>
        <v/>
      </c>
      <c r="H77" s="41">
        <f>IF(F77="","",IFERROR(VLOOKUP(F77,'Lançamentos'!E$2:J$101,6,FALSE),0))</f>
        <v/>
      </c>
    </row>
    <row r="78">
      <c r="B78" s="39">
        <f>IF(A78="","",SUMIF('Lançamentos'!C$2:C$101,A78,'Lançamentos'!J$2:J$101))</f>
        <v/>
      </c>
      <c r="C78" s="39">
        <f>IF(OR(A78="",NOT(ISNUMBER(B78))),"",SUMIF('Lançamentos'!D$2:D$101,A78,'Lançamentos'!J$2:J$101))</f>
        <v/>
      </c>
      <c r="D78" s="40">
        <f>IF(OR(B78="",NOT(ISNUMBER(B78))),"",IFERROR(C78/B78,0))</f>
        <v/>
      </c>
      <c r="H78" s="41">
        <f>IF(F78="","",IFERROR(VLOOKUP(F78,'Lançamentos'!E$2:J$101,6,FALSE),0))</f>
        <v/>
      </c>
    </row>
    <row r="79">
      <c r="B79" s="39">
        <f>IF(A79="","",SUMIF('Lançamentos'!C$2:C$101,A79,'Lançamentos'!J$2:J$101))</f>
        <v/>
      </c>
      <c r="C79" s="39">
        <f>IF(OR(A79="",NOT(ISNUMBER(B79))),"",SUMIF('Lançamentos'!D$2:D$101,A79,'Lançamentos'!J$2:J$101))</f>
        <v/>
      </c>
      <c r="D79" s="40">
        <f>IF(OR(B79="",NOT(ISNUMBER(B79))),"",IFERROR(C79/B79,0))</f>
        <v/>
      </c>
      <c r="H79" s="41">
        <f>IF(F79="","",IFERROR(VLOOKUP(F79,'Lançamentos'!E$2:J$101,6,FALSE),0))</f>
        <v/>
      </c>
    </row>
    <row r="80">
      <c r="B80" s="39">
        <f>IF(A80="","",SUMIF('Lançamentos'!C$2:C$101,A80,'Lançamentos'!J$2:J$101))</f>
        <v/>
      </c>
      <c r="C80" s="39">
        <f>IF(OR(A80="",NOT(ISNUMBER(B80))),"",SUMIF('Lançamentos'!D$2:D$101,A80,'Lançamentos'!J$2:J$101))</f>
        <v/>
      </c>
      <c r="D80" s="40">
        <f>IF(OR(B80="",NOT(ISNUMBER(B80))),"",IFERROR(C80/B80,0))</f>
        <v/>
      </c>
      <c r="H80" s="41">
        <f>IF(F80="","",IFERROR(VLOOKUP(F80,'Lançamentos'!E$2:J$101,6,FALSE),0))</f>
        <v/>
      </c>
    </row>
    <row r="81">
      <c r="B81" s="39">
        <f>IF(A81="","",SUMIF('Lançamentos'!C$2:C$101,A81,'Lançamentos'!J$2:J$101))</f>
        <v/>
      </c>
      <c r="C81" s="39">
        <f>IF(OR(A81="",NOT(ISNUMBER(B81))),"",SUMIF('Lançamentos'!D$2:D$101,A81,'Lançamentos'!J$2:J$101))</f>
        <v/>
      </c>
      <c r="D81" s="40">
        <f>IF(OR(B81="",NOT(ISNUMBER(B81))),"",IFERROR(C81/B81,0))</f>
        <v/>
      </c>
      <c r="H81" s="41">
        <f>IF(F81="","",IFERROR(VLOOKUP(F81,'Lançamentos'!E$2:J$101,6,FALSE),0))</f>
        <v/>
      </c>
    </row>
    <row r="82">
      <c r="B82" s="39">
        <f>IF(A82="","",SUMIF('Lançamentos'!C$2:C$101,A82,'Lançamentos'!J$2:J$101))</f>
        <v/>
      </c>
      <c r="C82" s="39">
        <f>IF(OR(A82="",NOT(ISNUMBER(B82))),"",SUMIF('Lançamentos'!D$2:D$101,A82,'Lançamentos'!J$2:J$101))</f>
        <v/>
      </c>
      <c r="D82" s="40">
        <f>IF(OR(B82="",NOT(ISNUMBER(B82))),"",IFERROR(C82/B82,0))</f>
        <v/>
      </c>
      <c r="H82" s="41">
        <f>IF(F82="","",IFERROR(VLOOKUP(F82,'Lançamentos'!E$2:J$101,6,FALSE),0))</f>
        <v/>
      </c>
    </row>
    <row r="83">
      <c r="B83" s="39">
        <f>IF(A83="","",SUMIF('Lançamentos'!C$2:C$101,A83,'Lançamentos'!J$2:J$101))</f>
        <v/>
      </c>
      <c r="C83" s="39">
        <f>IF(OR(A83="",NOT(ISNUMBER(B83))),"",SUMIF('Lançamentos'!D$2:D$101,A83,'Lançamentos'!J$2:J$101))</f>
        <v/>
      </c>
      <c r="D83" s="40">
        <f>IF(OR(B83="",NOT(ISNUMBER(B83))),"",IFERROR(C83/B83,0))</f>
        <v/>
      </c>
      <c r="H83" s="41">
        <f>IF(F83="","",IFERROR(VLOOKUP(F83,'Lançamentos'!E$2:J$101,6,FALSE),0))</f>
        <v/>
      </c>
    </row>
    <row r="84">
      <c r="B84" s="39">
        <f>IF(A84="","",SUMIF('Lançamentos'!C$2:C$101,A84,'Lançamentos'!J$2:J$101))</f>
        <v/>
      </c>
      <c r="C84" s="39">
        <f>IF(OR(A84="",NOT(ISNUMBER(B84))),"",SUMIF('Lançamentos'!D$2:D$101,A84,'Lançamentos'!J$2:J$101))</f>
        <v/>
      </c>
      <c r="D84" s="40">
        <f>IF(OR(B84="",NOT(ISNUMBER(B84))),"",IFERROR(C84/B84,0))</f>
        <v/>
      </c>
      <c r="H84" s="41">
        <f>IF(F84="","",IFERROR(VLOOKUP(F84,'Lançamentos'!E$2:J$101,6,FALSE),0))</f>
        <v/>
      </c>
    </row>
    <row r="85">
      <c r="B85" s="39">
        <f>IF(A85="","",SUMIF('Lançamentos'!C$2:C$101,A85,'Lançamentos'!J$2:J$101))</f>
        <v/>
      </c>
      <c r="C85" s="39">
        <f>IF(OR(A85="",NOT(ISNUMBER(B85))),"",SUMIF('Lançamentos'!D$2:D$101,A85,'Lançamentos'!J$2:J$101))</f>
        <v/>
      </c>
      <c r="D85" s="40">
        <f>IF(OR(B85="",NOT(ISNUMBER(B85))),"",IFERROR(C85/B85,0))</f>
        <v/>
      </c>
      <c r="H85" s="41">
        <f>IF(F85="","",IFERROR(VLOOKUP(F85,'Lançamentos'!E$2:J$101,6,FALSE),0))</f>
        <v/>
      </c>
    </row>
    <row r="86">
      <c r="B86" s="39">
        <f>IF(A86="","",SUMIF('Lançamentos'!C$2:C$101,A86,'Lançamentos'!J$2:J$101))</f>
        <v/>
      </c>
      <c r="C86" s="39">
        <f>IF(OR(A86="",NOT(ISNUMBER(B86))),"",SUMIF('Lançamentos'!D$2:D$101,A86,'Lançamentos'!J$2:J$101))</f>
        <v/>
      </c>
      <c r="D86" s="40">
        <f>IF(OR(B86="",NOT(ISNUMBER(B86))),"",IFERROR(C86/B86,0))</f>
        <v/>
      </c>
      <c r="H86" s="41">
        <f>IF(F86="","",IFERROR(VLOOKUP(F86,'Lançamentos'!E$2:J$101,6,FALSE),0))</f>
        <v/>
      </c>
    </row>
    <row r="87">
      <c r="B87" s="39">
        <f>IF(A87="","",SUMIF('Lançamentos'!C$2:C$101,A87,'Lançamentos'!J$2:J$101))</f>
        <v/>
      </c>
      <c r="C87" s="39">
        <f>IF(OR(A87="",NOT(ISNUMBER(B87))),"",SUMIF('Lançamentos'!D$2:D$101,A87,'Lançamentos'!J$2:J$101))</f>
        <v/>
      </c>
      <c r="D87" s="40">
        <f>IF(OR(B87="",NOT(ISNUMBER(B87))),"",IFERROR(C87/B87,0))</f>
        <v/>
      </c>
      <c r="H87" s="41">
        <f>IF(F87="","",IFERROR(VLOOKUP(F87,'Lançamentos'!E$2:J$101,6,FALSE),0))</f>
        <v/>
      </c>
    </row>
    <row r="88">
      <c r="B88" s="39">
        <f>IF(A88="","",SUMIF('Lançamentos'!C$2:C$101,A88,'Lançamentos'!J$2:J$101))</f>
        <v/>
      </c>
      <c r="C88" s="39">
        <f>IF(OR(A88="",NOT(ISNUMBER(B88))),"",SUMIF('Lançamentos'!D$2:D$101,A88,'Lançamentos'!J$2:J$101))</f>
        <v/>
      </c>
      <c r="D88" s="40">
        <f>IF(OR(B88="",NOT(ISNUMBER(B88))),"",IFERROR(C88/B88,0))</f>
        <v/>
      </c>
      <c r="H88" s="41">
        <f>IF(F88="","",IFERROR(VLOOKUP(F88,'Lançamentos'!E$2:J$101,6,FALSE),0))</f>
        <v/>
      </c>
    </row>
    <row r="89">
      <c r="B89" s="39">
        <f>IF(A89="","",SUMIF('Lançamentos'!C$2:C$101,A89,'Lançamentos'!J$2:J$101))</f>
        <v/>
      </c>
      <c r="C89" s="39">
        <f>IF(OR(A89="",NOT(ISNUMBER(B89))),"",SUMIF('Lançamentos'!D$2:D$101,A89,'Lançamentos'!J$2:J$101))</f>
        <v/>
      </c>
      <c r="D89" s="40">
        <f>IF(OR(B89="",NOT(ISNUMBER(B89))),"",IFERROR(C89/B89,0))</f>
        <v/>
      </c>
      <c r="H89" s="41">
        <f>IF(F89="","",IFERROR(VLOOKUP(F89,'Lançamentos'!E$2:J$101,6,FALSE),0))</f>
        <v/>
      </c>
    </row>
    <row r="90">
      <c r="B90" s="39">
        <f>IF(A90="","",SUMIF('Lançamentos'!C$2:C$101,A90,'Lançamentos'!J$2:J$101))</f>
        <v/>
      </c>
      <c r="C90" s="39">
        <f>IF(OR(A90="",NOT(ISNUMBER(B90))),"",SUMIF('Lançamentos'!D$2:D$101,A90,'Lançamentos'!J$2:J$101))</f>
        <v/>
      </c>
      <c r="D90" s="40">
        <f>IF(OR(B90="",NOT(ISNUMBER(B90))),"",IFERROR(C90/B90,0))</f>
        <v/>
      </c>
      <c r="H90" s="41">
        <f>IF(F90="","",IFERROR(VLOOKUP(F90,'Lançamentos'!E$2:J$101,6,FALSE),0))</f>
        <v/>
      </c>
    </row>
    <row r="91">
      <c r="B91" s="39">
        <f>IF(A91="","",SUMIF('Lançamentos'!C$2:C$101,A91,'Lançamentos'!J$2:J$101))</f>
        <v/>
      </c>
      <c r="C91" s="39">
        <f>IF(OR(A91="",NOT(ISNUMBER(B91))),"",SUMIF('Lançamentos'!D$2:D$101,A91,'Lançamentos'!J$2:J$101))</f>
        <v/>
      </c>
      <c r="D91" s="40">
        <f>IF(OR(B91="",NOT(ISNUMBER(B91))),"",IFERROR(C91/B91,0))</f>
        <v/>
      </c>
      <c r="H91" s="41">
        <f>IF(F91="","",IFERROR(VLOOKUP(F91,'Lançamentos'!E$2:J$101,6,FALSE),0))</f>
        <v/>
      </c>
    </row>
    <row r="92">
      <c r="B92" s="39">
        <f>IF(A92="","",SUMIF('Lançamentos'!C$2:C$101,A92,'Lançamentos'!J$2:J$101))</f>
        <v/>
      </c>
      <c r="C92" s="39">
        <f>IF(OR(A92="",NOT(ISNUMBER(B92))),"",SUMIF('Lançamentos'!D$2:D$101,A92,'Lançamentos'!J$2:J$101))</f>
        <v/>
      </c>
      <c r="D92" s="40">
        <f>IF(OR(B92="",NOT(ISNUMBER(B92))),"",IFERROR(C92/B92,0))</f>
        <v/>
      </c>
      <c r="H92" s="41">
        <f>IF(F92="","",IFERROR(VLOOKUP(F92,'Lançamentos'!E$2:J$101,6,FALSE),0))</f>
        <v/>
      </c>
    </row>
    <row r="93">
      <c r="B93" s="39">
        <f>IF(A93="","",SUMIF('Lançamentos'!C$2:C$101,A93,'Lançamentos'!J$2:J$101))</f>
        <v/>
      </c>
      <c r="C93" s="39">
        <f>IF(OR(A93="",NOT(ISNUMBER(B93))),"",SUMIF('Lançamentos'!D$2:D$101,A93,'Lançamentos'!J$2:J$101))</f>
        <v/>
      </c>
      <c r="D93" s="40">
        <f>IF(OR(B93="",NOT(ISNUMBER(B93))),"",IFERROR(C93/B93,0))</f>
        <v/>
      </c>
      <c r="H93" s="41">
        <f>IF(F93="","",IFERROR(VLOOKUP(F93,'Lançamentos'!E$2:J$101,6,FALSE),0))</f>
        <v/>
      </c>
    </row>
    <row r="94">
      <c r="B94" s="39">
        <f>IF(A94="","",SUMIF('Lançamentos'!C$2:C$101,A94,'Lançamentos'!J$2:J$101))</f>
        <v/>
      </c>
      <c r="C94" s="39">
        <f>IF(OR(A94="",NOT(ISNUMBER(B94))),"",SUMIF('Lançamentos'!D$2:D$101,A94,'Lançamentos'!J$2:J$101))</f>
        <v/>
      </c>
      <c r="D94" s="40">
        <f>IF(OR(B94="",NOT(ISNUMBER(B94))),"",IFERROR(C94/B94,0))</f>
        <v/>
      </c>
      <c r="H94" s="41">
        <f>IF(F94="","",IFERROR(VLOOKUP(F94,'Lançamentos'!E$2:J$101,6,FALSE),0))</f>
        <v/>
      </c>
    </row>
    <row r="95">
      <c r="B95" s="39">
        <f>IF(A95="","",SUMIF('Lançamentos'!C$2:C$101,A95,'Lançamentos'!J$2:J$101))</f>
        <v/>
      </c>
      <c r="C95" s="39">
        <f>IF(OR(A95="",NOT(ISNUMBER(B95))),"",SUMIF('Lançamentos'!D$2:D$101,A95,'Lançamentos'!J$2:J$101))</f>
        <v/>
      </c>
      <c r="D95" s="40">
        <f>IF(OR(B95="",NOT(ISNUMBER(B95))),"",IFERROR(C95/B95,0))</f>
        <v/>
      </c>
      <c r="H95" s="41">
        <f>IF(F95="","",IFERROR(VLOOKUP(F95,'Lançamentos'!E$2:J$101,6,FALSE),0))</f>
        <v/>
      </c>
    </row>
    <row r="96">
      <c r="B96" s="39">
        <f>IF(A96="","",SUMIF('Lançamentos'!C$2:C$101,A96,'Lançamentos'!J$2:J$101))</f>
        <v/>
      </c>
      <c r="C96" s="39">
        <f>IF(OR(A96="",NOT(ISNUMBER(B96))),"",SUMIF('Lançamentos'!D$2:D$101,A96,'Lançamentos'!J$2:J$101))</f>
        <v/>
      </c>
      <c r="D96" s="40">
        <f>IF(OR(B96="",NOT(ISNUMBER(B96))),"",IFERROR(C96/B96,0))</f>
        <v/>
      </c>
      <c r="H96" s="41">
        <f>IF(F96="","",IFERROR(VLOOKUP(F96,'Lançamentos'!E$2:J$101,6,FALSE),0))</f>
        <v/>
      </c>
    </row>
    <row r="97">
      <c r="B97" s="39">
        <f>IF(A97="","",SUMIF('Lançamentos'!C$2:C$101,A97,'Lançamentos'!J$2:J$101))</f>
        <v/>
      </c>
      <c r="C97" s="39">
        <f>IF(OR(A97="",NOT(ISNUMBER(B97))),"",SUMIF('Lançamentos'!D$2:D$101,A97,'Lançamentos'!J$2:J$101))</f>
        <v/>
      </c>
      <c r="D97" s="40">
        <f>IF(OR(B97="",NOT(ISNUMBER(B97))),"",IFERROR(C97/B97,0))</f>
        <v/>
      </c>
      <c r="H97" s="41">
        <f>IF(F97="","",IFERROR(VLOOKUP(F97,'Lançamentos'!E$2:J$101,6,FALSE),0))</f>
        <v/>
      </c>
    </row>
    <row r="98">
      <c r="B98" s="39">
        <f>IF(A98="","",SUMIF('Lançamentos'!C$2:C$101,A98,'Lançamentos'!J$2:J$101))</f>
        <v/>
      </c>
      <c r="C98" s="39">
        <f>IF(OR(A98="",NOT(ISNUMBER(B98))),"",SUMIF('Lançamentos'!D$2:D$101,A98,'Lançamentos'!J$2:J$101))</f>
        <v/>
      </c>
      <c r="D98" s="40">
        <f>IF(OR(B98="",NOT(ISNUMBER(B98))),"",IFERROR(C98/B98,0))</f>
        <v/>
      </c>
      <c r="H98" s="41">
        <f>IF(F98="","",IFERROR(VLOOKUP(F98,'Lançamentos'!E$2:J$101,6,FALSE),0))</f>
        <v/>
      </c>
    </row>
    <row r="99">
      <c r="B99" s="39">
        <f>IF(A99="","",SUMIF('Lançamentos'!C$2:C$101,A99,'Lançamentos'!J$2:J$101))</f>
        <v/>
      </c>
      <c r="C99" s="39">
        <f>IF(OR(A99="",NOT(ISNUMBER(B99))),"",SUMIF('Lançamentos'!D$2:D$101,A99,'Lançamentos'!J$2:J$101))</f>
        <v/>
      </c>
      <c r="D99" s="40">
        <f>IF(OR(B99="",NOT(ISNUMBER(B99))),"",IFERROR(C99/B99,0))</f>
        <v/>
      </c>
      <c r="H99" s="41">
        <f>IF(F99="","",IFERROR(VLOOKUP(F99,'Lançamentos'!E$2:J$101,6,FALSE),0))</f>
        <v/>
      </c>
    </row>
    <row r="100">
      <c r="B100" s="39">
        <f>IF(A100="","",SUMIF('Lançamentos'!C$2:C$101,A100,'Lançamentos'!J$2:J$101))</f>
        <v/>
      </c>
      <c r="C100" s="39">
        <f>IF(OR(A100="",NOT(ISNUMBER(B100))),"",SUMIF('Lançamentos'!D$2:D$101,A100,'Lançamentos'!J$2:J$101))</f>
        <v/>
      </c>
      <c r="D100" s="40">
        <f>IF(OR(B100="",NOT(ISNUMBER(B100))),"",IFERROR(C100/B100,0))</f>
        <v/>
      </c>
      <c r="H100" s="41">
        <f>IF(F100="","",IFERROR(VLOOKUP(F100,'Lançamentos'!E$2:J$101,6,FALSE),0))</f>
        <v/>
      </c>
    </row>
    <row r="101">
      <c r="B101" s="39">
        <f>IF(A101="","",SUMIF('Lançamentos'!C$2:C$101,A101,'Lançamentos'!J$2:J$101))</f>
        <v/>
      </c>
      <c r="C101" s="39">
        <f>IF(OR(A101="",NOT(ISNUMBER(B101))),"",SUMIF('Lançamentos'!D$2:D$101,A101,'Lançamentos'!J$2:J$101))</f>
        <v/>
      </c>
      <c r="D101" s="40">
        <f>IF(OR(B101="",NOT(ISNUMBER(B101))),"",IFERROR(C101/B101,0))</f>
        <v/>
      </c>
      <c r="H101" s="41">
        <f>IF(F101="","",IFERROR(VLOOKUP(F101,'Lançamentos'!E$2:J$101,6,FALSE),0))</f>
        <v/>
      </c>
    </row>
  </sheetData>
  <mergeCells count="1">
    <mergeCell ref="A1:H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4B8A6"/>
    <outlinePr summaryBelow="1" summaryRight="1"/>
    <pageSetUpPr fitToPage="1"/>
  </sheetPr>
  <dimension ref="A1:F26"/>
  <sheetViews>
    <sheetView showGridLines="0" zoomScale="85" zoomScaleNormal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22" customWidth="1" min="2" max="2"/>
    <col width="14" customWidth="1" min="3" max="3"/>
    <col width="20" customWidth="1" min="4" max="4"/>
    <col width="4" customWidth="1" min="5" max="5"/>
    <col width="20" customWidth="1" min="6" max="6"/>
  </cols>
  <sheetData>
    <row r="1" ht="30" customHeight="1">
      <c r="A1" s="12" t="inlineStr">
        <is>
          <t>Listas de Apoio e Instruções de Uso</t>
        </is>
      </c>
    </row>
    <row r="2"/>
    <row r="3" ht="32" customHeight="1">
      <c r="A3" s="31" t="inlineStr">
        <is>
          <t>Categorias de Gastos</t>
        </is>
      </c>
      <c r="B3" s="31" t="inlineStr">
        <is>
          <t>Formas de Pagamento</t>
        </is>
      </c>
      <c r="C3" s="31" t="inlineStr">
        <is>
          <t>Status</t>
        </is>
      </c>
      <c r="D3" s="31" t="inlineStr">
        <is>
          <t>Cidades</t>
        </is>
      </c>
    </row>
    <row r="4">
      <c r="A4" s="21" t="inlineStr">
        <is>
          <t>Moradia</t>
        </is>
      </c>
      <c r="B4" s="21" t="inlineStr">
        <is>
          <t>Cartão de Crédito</t>
        </is>
      </c>
      <c r="C4" s="21" t="inlineStr">
        <is>
          <t>Pago</t>
        </is>
      </c>
      <c r="D4" s="21" t="inlineStr">
        <is>
          <t>São Paulo</t>
        </is>
      </c>
    </row>
    <row r="5">
      <c r="A5" s="23" t="inlineStr">
        <is>
          <t>Utilidades</t>
        </is>
      </c>
      <c r="B5" s="23" t="inlineStr">
        <is>
          <t>PIX</t>
        </is>
      </c>
      <c r="C5" s="23" t="inlineStr">
        <is>
          <t>Pendente</t>
        </is>
      </c>
      <c r="D5" s="23" t="inlineStr">
        <is>
          <t>Campinas</t>
        </is>
      </c>
    </row>
    <row r="6">
      <c r="A6" s="21" t="inlineStr">
        <is>
          <t>Transporte</t>
        </is>
      </c>
      <c r="B6" s="21" t="inlineStr">
        <is>
          <t>Boleto</t>
        </is>
      </c>
      <c r="C6" s="21" t="inlineStr">
        <is>
          <t>Atrasado</t>
        </is>
      </c>
      <c r="D6" s="21" t="inlineStr">
        <is>
          <t>Rio de Janeiro</t>
        </is>
      </c>
    </row>
    <row r="7">
      <c r="A7" s="23" t="inlineStr">
        <is>
          <t>Alimentação</t>
        </is>
      </c>
      <c r="B7" s="23" t="inlineStr">
        <is>
          <t>Débito</t>
        </is>
      </c>
      <c r="D7" s="23" t="inlineStr">
        <is>
          <t>Belo Horizonte</t>
        </is>
      </c>
    </row>
    <row r="8">
      <c r="A8" s="21" t="inlineStr">
        <is>
          <t>Tecnologia</t>
        </is>
      </c>
      <c r="B8" s="21" t="inlineStr">
        <is>
          <t>Dinheiro</t>
        </is>
      </c>
      <c r="D8" s="21" t="inlineStr">
        <is>
          <t>Curitiba</t>
        </is>
      </c>
    </row>
    <row r="9">
      <c r="A9" s="23" t="inlineStr">
        <is>
          <t>Marketing</t>
        </is>
      </c>
      <c r="D9" s="23" t="inlineStr">
        <is>
          <t>Brasília</t>
        </is>
      </c>
    </row>
    <row r="10">
      <c r="A10" s="21" t="inlineStr">
        <is>
          <t>Impostos e Taxas</t>
        </is>
      </c>
      <c r="D10" s="21" t="inlineStr">
        <is>
          <t>Porto Alegre</t>
        </is>
      </c>
    </row>
    <row r="11">
      <c r="A11" s="23" t="inlineStr">
        <is>
          <t>Saúde</t>
        </is>
      </c>
      <c r="D11" s="23" t="inlineStr">
        <is>
          <t>Recife</t>
        </is>
      </c>
    </row>
    <row r="12">
      <c r="A12" s="21" t="inlineStr">
        <is>
          <t>Educação</t>
        </is>
      </c>
      <c r="D12" s="21" t="inlineStr">
        <is>
          <t>Salvador</t>
        </is>
      </c>
    </row>
    <row r="13">
      <c r="A13" s="23" t="inlineStr">
        <is>
          <t>Fornecedores</t>
        </is>
      </c>
      <c r="D13" s="23" t="inlineStr">
        <is>
          <t>Fortaleza</t>
        </is>
      </c>
    </row>
    <row r="14"/>
    <row r="15"/>
    <row r="16">
      <c r="A16" s="29" t="inlineStr">
        <is>
          <t>Como usar este workbook — passo a passo</t>
        </is>
      </c>
    </row>
    <row r="17" ht="20" customHeight="1">
      <c r="A17" s="30" t="inlineStr">
        <is>
          <t>1. Registre cada gasto em uma nova linha da aba Lançamentos, sempre na primeira linha livre.</t>
        </is>
      </c>
    </row>
    <row r="18" ht="20" customHeight="1">
      <c r="A18" s="30" t="inlineStr">
        <is>
          <t>2. Preencha as células amarelas: Data, Categoria, Descrição, Fornecedor, Cidade, Forma de Pagamento, Valor Orçado, Valor Realizado, Status, Comprovante e Observações.</t>
        </is>
      </c>
    </row>
    <row r="19" ht="20" customHeight="1">
      <c r="A19" s="30" t="inlineStr">
        <is>
          <t>3. Preencha sempre o Valor Orçado antes do pagamento, para acompanhar os desvios nas colunas de Variação.</t>
        </is>
      </c>
    </row>
    <row r="20" ht="20" customHeight="1">
      <c r="A20" s="30" t="inlineStr">
        <is>
          <t>4. As colunas ID, Mês, Variação (R$) e Variação (%) são calculadas automaticamente — não digite nelas.</t>
        </is>
      </c>
    </row>
    <row r="21" ht="20" customHeight="1">
      <c r="A21" s="30" t="inlineStr">
        <is>
          <t>5. Atualize o Status para Pago assim que houver a quitação do gasto.</t>
        </is>
      </c>
    </row>
    <row r="22" ht="20" customHeight="1">
      <c r="A22" s="30" t="inlineStr">
        <is>
          <t>6. Registre o número da NF-e, recibo ou comprovante para facilitar a prestação de contas e a organização fiscal.</t>
        </is>
      </c>
    </row>
    <row r="23" ht="20" customHeight="1">
      <c r="A23" s="30" t="inlineStr">
        <is>
          <t>7. Use as listas suspensas de Categoria, Forma de Pagamento, Status e Cidade para manter o padrão dos registros.</t>
        </is>
      </c>
    </row>
    <row r="24" ht="20" customHeight="1">
      <c r="A24" s="30" t="inlineStr">
        <is>
          <t>8. Consulte o painel Resumo Anual para identificar categorias acima do orçamento e agir rapidamente.</t>
        </is>
      </c>
    </row>
    <row r="25" ht="20" customHeight="1">
      <c r="A25" s="30" t="inlineStr">
        <is>
          <t>9. No Resumo Anual, utilize a consulta por descrição para localizar rapidamente a categoria e o valor de um gasto.</t>
        </is>
      </c>
    </row>
    <row r="26" ht="20" customHeight="1">
      <c r="A26" s="30" t="inlineStr">
        <is>
          <t>10. Variação positiva (vermelho) indica gasto acima do orçado; variação negativa (verde) indica economia.</t>
        </is>
      </c>
    </row>
  </sheetData>
  <mergeCells count="1">
    <mergeCell ref="A1:F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2026-08-27T16:27:37Z</dcterms:created>
  <dcterms:modified xmlns:dcterms="http://purl.org/dc/terms/" xmlns:xsi="http://www.w3.org/2001/XMLSchema-instance" xsi:type="dcterms:W3CDTF">2026-08-27T16:27:37Z</dcterms:modified>
</cp:coreProperties>
</file>