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ro Diário" sheetId="2" state="visible" r:id="rId2"/>
    <sheet xmlns:r="http://schemas.openxmlformats.org/officeDocument/2006/relationships" name="Cadastro de Hábitos" sheetId="3" state="visible" r:id="rId3"/>
    <sheet xmlns:r="http://schemas.openxmlformats.org/officeDocument/2006/relationships" name="Instruções" sheetId="4" state="visible" r:id="rId4"/>
  </sheets>
  <definedNames>
    <definedName name="_xlnm.Print_Area" localSheetId="0">'Painel'!$A$1:$O$110</definedName>
    <definedName name="_xlnm._FilterDatabase" localSheetId="1" hidden="1">'Registro Diário'!$A$4:$J$104</definedName>
    <definedName name="_xlnm.Print_Area" localSheetId="1">'Registro Diário'!$A$1:$J$16</definedName>
    <definedName name="_xlnm._FilterDatabase" localSheetId="2" hidden="1">'Cadastro de Hábitos'!$A$4:$I$104</definedName>
    <definedName name="_xlnm.Print_Area" localSheetId="2">'Cadastro de Hábitos'!$A$1:$I$16</definedName>
    <definedName name="_xlnm.Print_Area" localSheetId="3">'Instruções'!$A$1:$B$13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0,00%"/>
    <numFmt numFmtId="166" formatCode="0,00"/>
    <numFmt numFmtId="167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F2937"/>
      <sz val="10"/>
    </font>
    <font>
      <name val="Calibri"/>
      <i val="1"/>
      <color rgb="000F766E"/>
      <sz val="10"/>
    </font>
    <font>
      <name val="Calibri"/>
      <b val="1"/>
      <color rgb="00166534"/>
      <sz val="11"/>
    </font>
    <font>
      <name val="Calibri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22C55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66" fontId="6" fillId="4" borderId="1" applyAlignment="1" pivotButton="0" quotePrefix="0" xfId="0">
      <alignment horizontal="center" vertical="center" wrapText="1"/>
    </xf>
    <xf numFmtId="166" fontId="6" fillId="5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166" fontId="6" fillId="6" borderId="1" applyAlignment="1" pivotButton="0" quotePrefix="0" xfId="0">
      <alignment horizontal="center" vertical="center" wrapText="1"/>
    </xf>
    <xf numFmtId="1" fontId="6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166" fontId="6" fillId="4" borderId="1" applyAlignment="1" pivotButton="0" quotePrefix="0" xfId="0">
      <alignment horizontal="center" vertical="center" wrapText="1"/>
    </xf>
    <xf numFmtId="166" fontId="6" fillId="5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10" fontId="5" fillId="5" borderId="1" applyAlignment="1" pivotButton="0" quotePrefix="0" xfId="0">
      <alignment horizontal="center" vertical="center" wrapText="1"/>
    </xf>
    <xf numFmtId="166" fontId="5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10" fontId="6" fillId="6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 shrinkToFit="1"/>
    </xf>
    <xf numFmtId="167" fontId="6" fillId="4" borderId="1" applyAlignment="1" pivotButton="0" quotePrefix="0" xfId="0">
      <alignment horizontal="center" vertical="center" wrapText="1"/>
    </xf>
    <xf numFmtId="10" fontId="6" fillId="5" borderId="1" applyAlignment="1" pivotButton="0" quotePrefix="0" xfId="0">
      <alignment horizontal="center" vertical="center" wrapText="1"/>
    </xf>
    <xf numFmtId="10" fontId="6" fillId="6" borderId="1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3">
    <dxf>
      <font>
        <name val="Calibri"/>
        <b val="1"/>
        <color rgb="00166534"/>
        <sz val="10"/>
      </font>
      <fill>
        <patternFill patternType="solid">
          <fgColor rgb="0022C55E"/>
        </patternFill>
      </fill>
    </dxf>
    <dxf>
      <font>
        <name val="Calibri"/>
        <b val="1"/>
        <color rgb="0092400E"/>
        <sz val="10"/>
      </font>
      <fill>
        <patternFill patternType="solid">
          <fgColor rgb="00FDE68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Cumprimento da meta por hábito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'Painel'!D10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'Painel'!$A$11:$A$110</f>
            </numRef>
          </cat>
          <val>
            <numRef>
              <f>'Painel'!$D$11:$D$110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Hábitos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Percentual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de registros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'Painel'!L10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'Painel'!$K$11:$K$20</f>
            </numRef>
          </cat>
          <val>
            <numRef>
              <f>'Painel'!$L$11:$L$20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Pontos obtidos por data</a:t>
            </a:r>
          </a:p>
        </rich>
      </tx>
    </title>
    <plotArea>
      <lineChart>
        <grouping val="standard"/>
        <ser>
          <idx val="0"/>
          <order val="0"/>
          <tx>
            <strRef>
              <f>'Registro Diário'!I4</f>
            </strRef>
          </tx>
          <spPr>
            <a:ln xmlns:a="http://schemas.openxmlformats.org/drawingml/2006/main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'Registro Diário'!$A$5:$A$104</f>
            </numRef>
          </cat>
          <val>
            <numRef>
              <f>'Registro Diário'!$I$5:$I$104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Pontos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36</row>
      <rowOff>0</rowOff>
    </from>
    <ext cx="61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10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5.76" customWidth="1" min="4" max="4"/>
    <col width="34" customWidth="1" min="5" max="5"/>
    <col width="33.68" customWidth="1" min="6" max="6"/>
    <col width="16" customWidth="1" min="7" max="7"/>
    <col width="14" customWidth="1" min="8" max="8"/>
    <col width="14" customWidth="1" min="9" max="9"/>
    <col width="14" customWidth="1" min="10" max="10"/>
    <col width="20" customWidth="1" min="11" max="11"/>
    <col width="34" customWidth="1" min="12" max="12"/>
    <col width="14" customWidth="1" min="13" max="13"/>
    <col width="14" customWidth="1" min="14" max="14"/>
    <col width="14" customWidth="1" min="15" max="15"/>
  </cols>
  <sheetData>
    <row r="1" ht="28" customHeight="1">
      <c r="A1" s="41" t="inlineStr">
        <is>
          <t>Controle de Hábitos | Painel semanal</t>
        </is>
      </c>
    </row>
    <row r="2">
      <c r="A2" s="42" t="inlineStr">
        <is>
          <t>Data Inicial</t>
        </is>
      </c>
      <c r="B2" s="43" t="n">
        <v>46266</v>
      </c>
      <c r="C2" s="42" t="inlineStr">
        <is>
          <t>Data Final</t>
        </is>
      </c>
      <c r="D2" s="43" t="n">
        <v>46272</v>
      </c>
      <c r="F2" s="44" t="inlineStr">
        <is>
          <t>Ajuste o período para analisar sua evolução.</t>
        </is>
      </c>
    </row>
    <row r="3"/>
    <row r="4">
      <c r="A4" s="45" t="inlineStr">
        <is>
          <t>Total de registros</t>
        </is>
      </c>
      <c r="B4" s="46">
        <f>COUNTIFS('Registro Diário'!$A$5:$A$104,"&gt;="&amp;$B$2,'Registro Diário'!$A$5:$A$104,"&lt;="&amp;$D$2)</f>
        <v/>
      </c>
      <c r="D4" s="45" t="inlineStr">
        <is>
          <t>Total de pontos</t>
        </is>
      </c>
      <c r="E4" s="47">
        <f>SUMIFS('Registro Diário'!$I$5:$I$104,'Registro Diário'!$A$5:$A$104,"&gt;="&amp;$B$2,'Registro Diário'!$A$5:$A$104,"&lt;="&amp;$D$2)</f>
        <v/>
      </c>
    </row>
    <row r="5">
      <c r="A5" s="45" t="inlineStr">
        <is>
          <t>Hábitos concluídos</t>
        </is>
      </c>
      <c r="B5" s="46">
        <f>COUNTIFS('Registro Diário'!$F$5:$F$104,"Sim",'Registro Diário'!$A$5:$A$104,"&gt;="&amp;$B$2,'Registro Diário'!$A$5:$A$104,"&lt;="&amp;$D$2)</f>
        <v/>
      </c>
      <c r="D5" s="45" t="inlineStr">
        <is>
          <t>Registros totais na base</t>
        </is>
      </c>
      <c r="E5" s="46">
        <f>COUNTIF('Registro Diário'!$A:$A,"&gt;0")</f>
        <v/>
      </c>
    </row>
    <row r="6">
      <c r="A6" s="45" t="inlineStr">
        <is>
          <t>Taxa de conclusão</t>
        </is>
      </c>
      <c r="B6" s="48">
        <f>IFERROR(B5/B4,0)</f>
        <v/>
      </c>
      <c r="D6" s="45" t="inlineStr">
        <is>
          <t>Média geral de pontos</t>
        </is>
      </c>
      <c r="E6" s="49">
        <f>IFERROR(AVERAGE('Registro Diário'!$I$5:$I$104),0)</f>
        <v/>
      </c>
    </row>
    <row r="7">
      <c r="A7" s="45" t="inlineStr">
        <is>
          <t>Média de pontos</t>
        </is>
      </c>
      <c r="B7" s="49">
        <f>IFERROR(SUMIFS('Registro Diário'!$I$5:$I$104,'Registro Diário'!$A$5:$A$104,"&gt;="&amp;$B$2,'Registro Diário'!$A$5:$A$104,"&lt;="&amp;$D$2)/B4,0)</f>
        <v/>
      </c>
    </row>
    <row r="8">
      <c r="A8" s="45" t="inlineStr">
        <is>
          <t>Melhor categoria</t>
        </is>
      </c>
      <c r="B8" s="46">
        <f>IF(MAX($L$11:$L$20)=0,"",INDEX($K$11:$K$20,MATCH(MAX($L$11:$L$20),$L$11:$L$20,0)))</f>
        <v/>
      </c>
    </row>
    <row r="9">
      <c r="A9" s="45" t="inlineStr">
        <is>
          <t>Hábitos pendentes</t>
        </is>
      </c>
      <c r="B9" s="46">
        <f>COUNTIFS('Registro Diário'!$F$5:$F$104,"Não",'Registro Diário'!$A$5:$A$104,"&gt;="&amp;$B$2,'Registro Diário'!$A$5:$A$104,"&lt;="&amp;$D$2)</f>
        <v/>
      </c>
    </row>
    <row r="10">
      <c r="A10" s="50" t="inlineStr">
        <is>
          <t>Hábito</t>
        </is>
      </c>
      <c r="B10" s="50" t="inlineStr">
        <is>
          <t>Meta Semanal</t>
        </is>
      </c>
      <c r="C10" s="50" t="inlineStr">
        <is>
          <t>Realizações</t>
        </is>
      </c>
      <c r="D10" s="50" t="inlineStr">
        <is>
          <t>% da Meta</t>
        </is>
      </c>
      <c r="E10" s="50" t="inlineStr">
        <is>
          <t>Status</t>
        </is>
      </c>
      <c r="K10" s="50" t="inlineStr">
        <is>
          <t>Categoria</t>
        </is>
      </c>
      <c r="L10" s="50" t="inlineStr">
        <is>
          <t>Registros no período</t>
        </is>
      </c>
    </row>
    <row r="11">
      <c r="A11" s="51">
        <f>IF('Cadastro de Hábitos'!$B$5="","",'Cadastro de Hábitos'!$B$5)</f>
        <v/>
      </c>
      <c r="B11" s="52">
        <f>IF(A11="","",'Cadastro de Hábitos'!$E$5)</f>
        <v/>
      </c>
      <c r="C11" s="53">
        <f>IF(A11="","",COUNTIFS('Registro Diário'!$C$5:$C$104,A11,'Registro Diário'!$F$5:$F$104,"Sim",'Registro Diário'!$A$5:$A$104,"&gt;="&amp;$B$2,'Registro Diário'!$A$5:$A$104,"&lt;="&amp;$D$2))</f>
        <v/>
      </c>
      <c r="D11" s="54">
        <f>IF(A11="","",IFERROR(C11/B11,0))</f>
        <v/>
      </c>
      <c r="E11" s="53">
        <f>IF(A11="","",IF(D11&gt;=1,"Meta atingida",IF(D11&gt;=0.7,"Em progresso","Atenção")))</f>
        <v/>
      </c>
      <c r="K11" s="51" t="inlineStr">
        <is>
          <t>Saúde</t>
        </is>
      </c>
      <c r="L11" s="53">
        <f>COUNTIFS('Registro Diário'!$D$5:$D$104,K11,'Registro Diário'!$A$5:$A$104,"&gt;="&amp;$B$2,'Registro Diário'!$A$5:$A$104,"&lt;="&amp;$D$2)</f>
        <v/>
      </c>
    </row>
    <row r="12">
      <c r="A12" s="55">
        <f>IF('Cadastro de Hábitos'!$B$6="","",'Cadastro de Hábitos'!$B$6)</f>
        <v/>
      </c>
      <c r="B12" s="56">
        <f>IF(A12="","",'Cadastro de Hábitos'!$E$6)</f>
        <v/>
      </c>
      <c r="C12" s="57">
        <f>IF(A12="","",COUNTIFS('Registro Diário'!$C$5:$C$104,A12,'Registro Diário'!$F$5:$F$104,"Sim",'Registro Diário'!$A$5:$A$104,"&gt;="&amp;$B$2,'Registro Diário'!$A$5:$A$104,"&lt;="&amp;$D$2))</f>
        <v/>
      </c>
      <c r="D12" s="58">
        <f>IF(A12="","",IFERROR(C12/B12,0))</f>
        <v/>
      </c>
      <c r="E12" s="57">
        <f>IF(A12="","",IF(D12&gt;=1,"Meta atingida",IF(D12&gt;=0.7,"Em progresso","Atenção")))</f>
        <v/>
      </c>
      <c r="K12" s="55" t="inlineStr">
        <is>
          <t>Exercício</t>
        </is>
      </c>
      <c r="L12" s="57">
        <f>COUNTIFS('Registro Diário'!$D$5:$D$104,K12,'Registro Diário'!$A$5:$A$104,"&gt;="&amp;$B$2,'Registro Diário'!$A$5:$A$104,"&lt;="&amp;$D$2)</f>
        <v/>
      </c>
    </row>
    <row r="13">
      <c r="A13" s="51">
        <f>IF('Cadastro de Hábitos'!$B$7="","",'Cadastro de Hábitos'!$B$7)</f>
        <v/>
      </c>
      <c r="B13" s="52">
        <f>IF(A13="","",'Cadastro de Hábitos'!$E$7)</f>
        <v/>
      </c>
      <c r="C13" s="53">
        <f>IF(A13="","",COUNTIFS('Registro Diário'!$C$5:$C$104,A13,'Registro Diário'!$F$5:$F$104,"Sim",'Registro Diário'!$A$5:$A$104,"&gt;="&amp;$B$2,'Registro Diário'!$A$5:$A$104,"&lt;="&amp;$D$2))</f>
        <v/>
      </c>
      <c r="D13" s="54">
        <f>IF(A13="","",IFERROR(C13/B13,0))</f>
        <v/>
      </c>
      <c r="E13" s="53">
        <f>IF(A13="","",IF(D13&gt;=1,"Meta atingida",IF(D13&gt;=0.7,"Em progresso","Atenção")))</f>
        <v/>
      </c>
      <c r="K13" s="51" t="inlineStr">
        <is>
          <t>Desenvolvimento</t>
        </is>
      </c>
      <c r="L13" s="53">
        <f>COUNTIFS('Registro Diário'!$D$5:$D$104,K13,'Registro Diário'!$A$5:$A$104,"&gt;="&amp;$B$2,'Registro Diário'!$A$5:$A$104,"&lt;="&amp;$D$2)</f>
        <v/>
      </c>
    </row>
    <row r="14">
      <c r="A14" s="55">
        <f>IF('Cadastro de Hábitos'!$B$8="","",'Cadastro de Hábitos'!$B$8)</f>
        <v/>
      </c>
      <c r="B14" s="56">
        <f>IF(A14="","",'Cadastro de Hábitos'!$E$8)</f>
        <v/>
      </c>
      <c r="C14" s="57">
        <f>IF(A14="","",COUNTIFS('Registro Diário'!$C$5:$C$104,A14,'Registro Diário'!$F$5:$F$104,"Sim",'Registro Diário'!$A$5:$A$104,"&gt;="&amp;$B$2,'Registro Diário'!$A$5:$A$104,"&lt;="&amp;$D$2))</f>
        <v/>
      </c>
      <c r="D14" s="58">
        <f>IF(A14="","",IFERROR(C14/B14,0))</f>
        <v/>
      </c>
      <c r="E14" s="57">
        <f>IF(A14="","",IF(D14&gt;=1,"Meta atingida",IF(D14&gt;=0.7,"Em progresso","Atenção")))</f>
        <v/>
      </c>
      <c r="K14" s="55" t="inlineStr">
        <is>
          <t>Bem-estar</t>
        </is>
      </c>
      <c r="L14" s="57">
        <f>COUNTIFS('Registro Diário'!$D$5:$D$104,K14,'Registro Diário'!$A$5:$A$104,"&gt;="&amp;$B$2,'Registro Diário'!$A$5:$A$104,"&lt;="&amp;$D$2)</f>
        <v/>
      </c>
    </row>
    <row r="15">
      <c r="A15" s="51">
        <f>IF('Cadastro de Hábitos'!$B$9="","",'Cadastro de Hábitos'!$B$9)</f>
        <v/>
      </c>
      <c r="B15" s="52">
        <f>IF(A15="","",'Cadastro de Hábitos'!$E$9)</f>
        <v/>
      </c>
      <c r="C15" s="53">
        <f>IF(A15="","",COUNTIFS('Registro Diário'!$C$5:$C$104,A15,'Registro Diário'!$F$5:$F$104,"Sim",'Registro Diário'!$A$5:$A$104,"&gt;="&amp;$B$2,'Registro Diário'!$A$5:$A$104,"&lt;="&amp;$D$2))</f>
        <v/>
      </c>
      <c r="D15" s="54">
        <f>IF(A15="","",IFERROR(C15/B15,0))</f>
        <v/>
      </c>
      <c r="E15" s="53">
        <f>IF(A15="","",IF(D15&gt;=1,"Meta atingida",IF(D15&gt;=0.7,"Em progresso","Atenção")))</f>
        <v/>
      </c>
      <c r="K15" s="51" t="inlineStr">
        <is>
          <t>Educação</t>
        </is>
      </c>
      <c r="L15" s="53">
        <f>COUNTIFS('Registro Diário'!$D$5:$D$104,K15,'Registro Diário'!$A$5:$A$104,"&gt;="&amp;$B$2,'Registro Diário'!$A$5:$A$104,"&lt;="&amp;$D$2)</f>
        <v/>
      </c>
    </row>
    <row r="16">
      <c r="A16" s="55">
        <f>IF('Cadastro de Hábitos'!$B$10="","",'Cadastro de Hábitos'!$B$10)</f>
        <v/>
      </c>
      <c r="B16" s="56">
        <f>IF(A16="","",'Cadastro de Hábitos'!$E$10)</f>
        <v/>
      </c>
      <c r="C16" s="57">
        <f>IF(A16="","",COUNTIFS('Registro Diário'!$C$5:$C$104,A16,'Registro Diário'!$F$5:$F$104,"Sim",'Registro Diário'!$A$5:$A$104,"&gt;="&amp;$B$2,'Registro Diário'!$A$5:$A$104,"&lt;="&amp;$D$2))</f>
        <v/>
      </c>
      <c r="D16" s="58">
        <f>IF(A16="","",IFERROR(C16/B16,0))</f>
        <v/>
      </c>
      <c r="E16" s="57">
        <f>IF(A16="","",IF(D16&gt;=1,"Meta atingida",IF(D16&gt;=0.7,"Em progresso","Atenção")))</f>
        <v/>
      </c>
      <c r="K16" s="55" t="inlineStr">
        <is>
          <t>Finanças pessoais</t>
        </is>
      </c>
      <c r="L16" s="57">
        <f>COUNTIFS('Registro Diário'!$D$5:$D$104,K16,'Registro Diário'!$A$5:$A$104,"&gt;="&amp;$B$2,'Registro Diário'!$A$5:$A$104,"&lt;="&amp;$D$2)</f>
        <v/>
      </c>
    </row>
    <row r="17">
      <c r="A17" s="51">
        <f>IF('Cadastro de Hábitos'!$B$11="","",'Cadastro de Hábitos'!$B$11)</f>
        <v/>
      </c>
      <c r="B17" s="52">
        <f>IF(A17="","",'Cadastro de Hábitos'!$E$11)</f>
        <v/>
      </c>
      <c r="C17" s="53">
        <f>IF(A17="","",COUNTIFS('Registro Diário'!$C$5:$C$104,A17,'Registro Diário'!$F$5:$F$104,"Sim",'Registro Diário'!$A$5:$A$104,"&gt;="&amp;$B$2,'Registro Diário'!$A$5:$A$104,"&lt;="&amp;$D$2))</f>
        <v/>
      </c>
      <c r="D17" s="54">
        <f>IF(A17="","",IFERROR(C17/B17,0))</f>
        <v/>
      </c>
      <c r="E17" s="53">
        <f>IF(A17="","",IF(D17&gt;=1,"Meta atingida",IF(D17&gt;=0.7,"Em progresso","Atenção")))</f>
        <v/>
      </c>
      <c r="K17" s="51" t="inlineStr">
        <is>
          <t>Produtividade</t>
        </is>
      </c>
      <c r="L17" s="53">
        <f>COUNTIFS('Registro Diário'!$D$5:$D$104,K17,'Registro Diário'!$A$5:$A$104,"&gt;="&amp;$B$2,'Registro Diário'!$A$5:$A$104,"&lt;="&amp;$D$2)</f>
        <v/>
      </c>
    </row>
    <row r="18">
      <c r="A18" s="55">
        <f>IF('Cadastro de Hábitos'!$B$12="","",'Cadastro de Hábitos'!$B$12)</f>
        <v/>
      </c>
      <c r="B18" s="56">
        <f>IF(A18="","",'Cadastro de Hábitos'!$E$12)</f>
        <v/>
      </c>
      <c r="C18" s="57">
        <f>IF(A18="","",COUNTIFS('Registro Diário'!$C$5:$C$104,A18,'Registro Diário'!$F$5:$F$104,"Sim",'Registro Diário'!$A$5:$A$104,"&gt;="&amp;$B$2,'Registro Diário'!$A$5:$A$104,"&lt;="&amp;$D$2))</f>
        <v/>
      </c>
      <c r="D18" s="58">
        <f>IF(A18="","",IFERROR(C18/B18,0))</f>
        <v/>
      </c>
      <c r="E18" s="57">
        <f>IF(A18="","",IF(D18&gt;=1,"Meta atingida",IF(D18&gt;=0.7,"Em progresso","Atenção")))</f>
        <v/>
      </c>
      <c r="K18" s="55" t="inlineStr">
        <is>
          <t>Alimentação</t>
        </is>
      </c>
      <c r="L18" s="57">
        <f>COUNTIFS('Registro Diário'!$D$5:$D$104,K18,'Registro Diário'!$A$5:$A$104,"&gt;="&amp;$B$2,'Registro Diário'!$A$5:$A$104,"&lt;="&amp;$D$2)</f>
        <v/>
      </c>
    </row>
    <row r="19">
      <c r="A19" s="51">
        <f>IF('Cadastro de Hábitos'!$B$13="","",'Cadastro de Hábitos'!$B$13)</f>
        <v/>
      </c>
      <c r="B19" s="52">
        <f>IF(A19="","",'Cadastro de Hábitos'!$E$13)</f>
        <v/>
      </c>
      <c r="C19" s="53">
        <f>IF(A19="","",COUNTIFS('Registro Diário'!$C$5:$C$104,A19,'Registro Diário'!$F$5:$F$104,"Sim",'Registro Diário'!$A$5:$A$104,"&gt;="&amp;$B$2,'Registro Diário'!$A$5:$A$104,"&lt;="&amp;$D$2))</f>
        <v/>
      </c>
      <c r="D19" s="54">
        <f>IF(A19="","",IFERROR(C19/B19,0))</f>
        <v/>
      </c>
      <c r="E19" s="53">
        <f>IF(A19="","",IF(D19&gt;=1,"Meta atingida",IF(D19&gt;=0.7,"Em progresso","Atenção")))</f>
        <v/>
      </c>
      <c r="K19" s="51" t="inlineStr">
        <is>
          <t>Relacionamentos</t>
        </is>
      </c>
      <c r="L19" s="53">
        <f>COUNTIFS('Registro Diário'!$D$5:$D$104,K19,'Registro Diário'!$A$5:$A$104,"&gt;="&amp;$B$2,'Registro Diário'!$A$5:$A$104,"&lt;="&amp;$D$2)</f>
        <v/>
      </c>
    </row>
    <row r="20">
      <c r="A20" s="55">
        <f>IF('Cadastro de Hábitos'!$B$14="","",'Cadastro de Hábitos'!$B$14)</f>
        <v/>
      </c>
      <c r="B20" s="56">
        <f>IF(A20="","",'Cadastro de Hábitos'!$E$14)</f>
        <v/>
      </c>
      <c r="C20" s="57">
        <f>IF(A20="","",COUNTIFS('Registro Diário'!$C$5:$C$104,A20,'Registro Diário'!$F$5:$F$104,"Sim",'Registro Diário'!$A$5:$A$104,"&gt;="&amp;$B$2,'Registro Diário'!$A$5:$A$104,"&lt;="&amp;$D$2))</f>
        <v/>
      </c>
      <c r="D20" s="58">
        <f>IF(A20="","",IFERROR(C20/B20,0))</f>
        <v/>
      </c>
      <c r="E20" s="57">
        <f>IF(A20="","",IF(D20&gt;=1,"Meta atingida",IF(D20&gt;=0.7,"Em progresso","Atenção")))</f>
        <v/>
      </c>
      <c r="K20" s="55" t="inlineStr">
        <is>
          <t>Outros</t>
        </is>
      </c>
      <c r="L20" s="57">
        <f>COUNTIFS('Registro Diário'!$D$5:$D$104,K20,'Registro Diário'!$A$5:$A$104,"&gt;="&amp;$B$2,'Registro Diário'!$A$5:$A$104,"&lt;="&amp;$D$2)</f>
        <v/>
      </c>
    </row>
    <row r="21">
      <c r="A21" s="51">
        <f>IF('Cadastro de Hábitos'!$B$15="","",'Cadastro de Hábitos'!$B$15)</f>
        <v/>
      </c>
      <c r="B21" s="52">
        <f>IF(A21="","",'Cadastro de Hábitos'!$E$15)</f>
        <v/>
      </c>
      <c r="C21" s="53">
        <f>IF(A21="","",COUNTIFS('Registro Diário'!$C$5:$C$104,A21,'Registro Diário'!$F$5:$F$104,"Sim",'Registro Diário'!$A$5:$A$104,"&gt;="&amp;$B$2,'Registro Diário'!$A$5:$A$104,"&lt;="&amp;$D$2))</f>
        <v/>
      </c>
      <c r="D21" s="54">
        <f>IF(A21="","",IFERROR(C21/B21,0))</f>
        <v/>
      </c>
      <c r="E21" s="53">
        <f>IF(A21="","",IF(D21&gt;=1,"Meta atingida",IF(D21&gt;=0.7,"Em progresso","Atenção")))</f>
        <v/>
      </c>
    </row>
    <row r="22">
      <c r="A22" s="55">
        <f>IF('Cadastro de Hábitos'!$B$16="","",'Cadastro de Hábitos'!$B$16)</f>
        <v/>
      </c>
      <c r="B22" s="56">
        <f>IF(A22="","",'Cadastro de Hábitos'!$E$16)</f>
        <v/>
      </c>
      <c r="C22" s="57">
        <f>IF(A22="","",COUNTIFS('Registro Diário'!$C$5:$C$104,A22,'Registro Diário'!$F$5:$F$104,"Sim",'Registro Diário'!$A$5:$A$104,"&gt;="&amp;$B$2,'Registro Diário'!$A$5:$A$104,"&lt;="&amp;$D$2))</f>
        <v/>
      </c>
      <c r="D22" s="58">
        <f>IF(A22="","",IFERROR(C22/B22,0))</f>
        <v/>
      </c>
      <c r="E22" s="57">
        <f>IF(A22="","",IF(D22&gt;=1,"Meta atingida",IF(D22&gt;=0.7,"Em progresso","Atenção")))</f>
        <v/>
      </c>
    </row>
    <row r="23">
      <c r="A23" s="51">
        <f>IF('Cadastro de Hábitos'!$B$17="","",'Cadastro de Hábitos'!$B$17)</f>
        <v/>
      </c>
      <c r="B23" s="52">
        <f>IF(A23="","",'Cadastro de Hábitos'!$E$17)</f>
        <v/>
      </c>
      <c r="C23" s="53">
        <f>IF(A23="","",COUNTIFS('Registro Diário'!$C$5:$C$104,A23,'Registro Diário'!$F$5:$F$104,"Sim",'Registro Diário'!$A$5:$A$104,"&gt;="&amp;$B$2,'Registro Diário'!$A$5:$A$104,"&lt;="&amp;$D$2))</f>
        <v/>
      </c>
      <c r="D23" s="54">
        <f>IF(A23="","",IFERROR(C23/B23,0))</f>
        <v/>
      </c>
      <c r="E23" s="53">
        <f>IF(A23="","",IF(D23&gt;=1,"Meta atingida",IF(D23&gt;=0.7,"Em progresso","Atenção")))</f>
        <v/>
      </c>
    </row>
    <row r="24">
      <c r="A24" s="55">
        <f>IF('Cadastro de Hábitos'!$B$18="","",'Cadastro de Hábitos'!$B$18)</f>
        <v/>
      </c>
      <c r="B24" s="56">
        <f>IF(A24="","",'Cadastro de Hábitos'!$E$18)</f>
        <v/>
      </c>
      <c r="C24" s="57">
        <f>IF(A24="","",COUNTIFS('Registro Diário'!$C$5:$C$104,A24,'Registro Diário'!$F$5:$F$104,"Sim",'Registro Diário'!$A$5:$A$104,"&gt;="&amp;$B$2,'Registro Diário'!$A$5:$A$104,"&lt;="&amp;$D$2))</f>
        <v/>
      </c>
      <c r="D24" s="58">
        <f>IF(A24="","",IFERROR(C24/B24,0))</f>
        <v/>
      </c>
      <c r="E24" s="57">
        <f>IF(A24="","",IF(D24&gt;=1,"Meta atingida",IF(D24&gt;=0.7,"Em progresso","Atenção")))</f>
        <v/>
      </c>
    </row>
    <row r="25">
      <c r="A25" s="51">
        <f>IF('Cadastro de Hábitos'!$B$19="","",'Cadastro de Hábitos'!$B$19)</f>
        <v/>
      </c>
      <c r="B25" s="52">
        <f>IF(A25="","",'Cadastro de Hábitos'!$E$19)</f>
        <v/>
      </c>
      <c r="C25" s="53">
        <f>IF(A25="","",COUNTIFS('Registro Diário'!$C$5:$C$104,A25,'Registro Diário'!$F$5:$F$104,"Sim",'Registro Diário'!$A$5:$A$104,"&gt;="&amp;$B$2,'Registro Diário'!$A$5:$A$104,"&lt;="&amp;$D$2))</f>
        <v/>
      </c>
      <c r="D25" s="54">
        <f>IF(A25="","",IFERROR(C25/B25,0))</f>
        <v/>
      </c>
      <c r="E25" s="53">
        <f>IF(A25="","",IF(D25&gt;=1,"Meta atingida",IF(D25&gt;=0.7,"Em progresso","Atenção")))</f>
        <v/>
      </c>
    </row>
    <row r="26">
      <c r="A26" s="55">
        <f>IF('Cadastro de Hábitos'!$B$20="","",'Cadastro de Hábitos'!$B$20)</f>
        <v/>
      </c>
      <c r="B26" s="56">
        <f>IF(A26="","",'Cadastro de Hábitos'!$E$20)</f>
        <v/>
      </c>
      <c r="C26" s="57">
        <f>IF(A26="","",COUNTIFS('Registro Diário'!$C$5:$C$104,A26,'Registro Diário'!$F$5:$F$104,"Sim",'Registro Diário'!$A$5:$A$104,"&gt;="&amp;$B$2,'Registro Diário'!$A$5:$A$104,"&lt;="&amp;$D$2))</f>
        <v/>
      </c>
      <c r="D26" s="58">
        <f>IF(A26="","",IFERROR(C26/B26,0))</f>
        <v/>
      </c>
      <c r="E26" s="57">
        <f>IF(A26="","",IF(D26&gt;=1,"Meta atingida",IF(D26&gt;=0.7,"Em progresso","Atenção")))</f>
        <v/>
      </c>
    </row>
    <row r="27">
      <c r="A27" s="51">
        <f>IF('Cadastro de Hábitos'!$B$21="","",'Cadastro de Hábitos'!$B$21)</f>
        <v/>
      </c>
      <c r="B27" s="52">
        <f>IF(A27="","",'Cadastro de Hábitos'!$E$21)</f>
        <v/>
      </c>
      <c r="C27" s="53">
        <f>IF(A27="","",COUNTIFS('Registro Diário'!$C$5:$C$104,A27,'Registro Diário'!$F$5:$F$104,"Sim",'Registro Diário'!$A$5:$A$104,"&gt;="&amp;$B$2,'Registro Diário'!$A$5:$A$104,"&lt;="&amp;$D$2))</f>
        <v/>
      </c>
      <c r="D27" s="54">
        <f>IF(A27="","",IFERROR(C27/B27,0))</f>
        <v/>
      </c>
      <c r="E27" s="53">
        <f>IF(A27="","",IF(D27&gt;=1,"Meta atingida",IF(D27&gt;=0.7,"Em progresso","Atenção")))</f>
        <v/>
      </c>
    </row>
    <row r="28">
      <c r="A28" s="55">
        <f>IF('Cadastro de Hábitos'!$B$22="","",'Cadastro de Hábitos'!$B$22)</f>
        <v/>
      </c>
      <c r="B28" s="56">
        <f>IF(A28="","",'Cadastro de Hábitos'!$E$22)</f>
        <v/>
      </c>
      <c r="C28" s="57">
        <f>IF(A28="","",COUNTIFS('Registro Diário'!$C$5:$C$104,A28,'Registro Diário'!$F$5:$F$104,"Sim",'Registro Diário'!$A$5:$A$104,"&gt;="&amp;$B$2,'Registro Diário'!$A$5:$A$104,"&lt;="&amp;$D$2))</f>
        <v/>
      </c>
      <c r="D28" s="58">
        <f>IF(A28="","",IFERROR(C28/B28,0))</f>
        <v/>
      </c>
      <c r="E28" s="57">
        <f>IF(A28="","",IF(D28&gt;=1,"Meta atingida",IF(D28&gt;=0.7,"Em progresso","Atenção")))</f>
        <v/>
      </c>
    </row>
    <row r="29">
      <c r="A29" s="51">
        <f>IF('Cadastro de Hábitos'!$B$23="","",'Cadastro de Hábitos'!$B$23)</f>
        <v/>
      </c>
      <c r="B29" s="52">
        <f>IF(A29="","",'Cadastro de Hábitos'!$E$23)</f>
        <v/>
      </c>
      <c r="C29" s="53">
        <f>IF(A29="","",COUNTIFS('Registro Diário'!$C$5:$C$104,A29,'Registro Diário'!$F$5:$F$104,"Sim",'Registro Diário'!$A$5:$A$104,"&gt;="&amp;$B$2,'Registro Diário'!$A$5:$A$104,"&lt;="&amp;$D$2))</f>
        <v/>
      </c>
      <c r="D29" s="54">
        <f>IF(A29="","",IFERROR(C29/B29,0))</f>
        <v/>
      </c>
      <c r="E29" s="53">
        <f>IF(A29="","",IF(D29&gt;=1,"Meta atingida",IF(D29&gt;=0.7,"Em progresso","Atenção")))</f>
        <v/>
      </c>
    </row>
    <row r="30">
      <c r="A30" s="55">
        <f>IF('Cadastro de Hábitos'!$B$24="","",'Cadastro de Hábitos'!$B$24)</f>
        <v/>
      </c>
      <c r="B30" s="56">
        <f>IF(A30="","",'Cadastro de Hábitos'!$E$24)</f>
        <v/>
      </c>
      <c r="C30" s="57">
        <f>IF(A30="","",COUNTIFS('Registro Diário'!$C$5:$C$104,A30,'Registro Diário'!$F$5:$F$104,"Sim",'Registro Diário'!$A$5:$A$104,"&gt;="&amp;$B$2,'Registro Diário'!$A$5:$A$104,"&lt;="&amp;$D$2))</f>
        <v/>
      </c>
      <c r="D30" s="58">
        <f>IF(A30="","",IFERROR(C30/B30,0))</f>
        <v/>
      </c>
      <c r="E30" s="57">
        <f>IF(A30="","",IF(D30&gt;=1,"Meta atingida",IF(D30&gt;=0.7,"Em progresso","Atenção")))</f>
        <v/>
      </c>
    </row>
    <row r="31">
      <c r="A31" s="51">
        <f>IF('Cadastro de Hábitos'!$B$25="","",'Cadastro de Hábitos'!$B$25)</f>
        <v/>
      </c>
      <c r="B31" s="52">
        <f>IF(A31="","",'Cadastro de Hábitos'!$E$25)</f>
        <v/>
      </c>
      <c r="C31" s="53">
        <f>IF(A31="","",COUNTIFS('Registro Diário'!$C$5:$C$104,A31,'Registro Diário'!$F$5:$F$104,"Sim",'Registro Diário'!$A$5:$A$104,"&gt;="&amp;$B$2,'Registro Diário'!$A$5:$A$104,"&lt;="&amp;$D$2))</f>
        <v/>
      </c>
      <c r="D31" s="54">
        <f>IF(A31="","",IFERROR(C31/B31,0))</f>
        <v/>
      </c>
      <c r="E31" s="53">
        <f>IF(A31="","",IF(D31&gt;=1,"Meta atingida",IF(D31&gt;=0.7,"Em progresso","Atenção")))</f>
        <v/>
      </c>
    </row>
    <row r="32">
      <c r="A32" s="55">
        <f>IF('Cadastro de Hábitos'!$B$26="","",'Cadastro de Hábitos'!$B$26)</f>
        <v/>
      </c>
      <c r="B32" s="56">
        <f>IF(A32="","",'Cadastro de Hábitos'!$E$26)</f>
        <v/>
      </c>
      <c r="C32" s="57">
        <f>IF(A32="","",COUNTIFS('Registro Diário'!$C$5:$C$104,A32,'Registro Diário'!$F$5:$F$104,"Sim",'Registro Diário'!$A$5:$A$104,"&gt;="&amp;$B$2,'Registro Diário'!$A$5:$A$104,"&lt;="&amp;$D$2))</f>
        <v/>
      </c>
      <c r="D32" s="58">
        <f>IF(A32="","",IFERROR(C32/B32,0))</f>
        <v/>
      </c>
      <c r="E32" s="57">
        <f>IF(A32="","",IF(D32&gt;=1,"Meta atingida",IF(D32&gt;=0.7,"Em progresso","Atenção")))</f>
        <v/>
      </c>
    </row>
    <row r="33">
      <c r="A33" s="51">
        <f>IF('Cadastro de Hábitos'!$B$27="","",'Cadastro de Hábitos'!$B$27)</f>
        <v/>
      </c>
      <c r="B33" s="52">
        <f>IF(A33="","",'Cadastro de Hábitos'!$E$27)</f>
        <v/>
      </c>
      <c r="C33" s="53">
        <f>IF(A33="","",COUNTIFS('Registro Diário'!$C$5:$C$104,A33,'Registro Diário'!$F$5:$F$104,"Sim",'Registro Diário'!$A$5:$A$104,"&gt;="&amp;$B$2,'Registro Diário'!$A$5:$A$104,"&lt;="&amp;$D$2))</f>
        <v/>
      </c>
      <c r="D33" s="54">
        <f>IF(A33="","",IFERROR(C33/B33,0))</f>
        <v/>
      </c>
      <c r="E33" s="53">
        <f>IF(A33="","",IF(D33&gt;=1,"Meta atingida",IF(D33&gt;=0.7,"Em progresso","Atenção")))</f>
        <v/>
      </c>
    </row>
    <row r="34">
      <c r="A34" s="55">
        <f>IF('Cadastro de Hábitos'!$B$28="","",'Cadastro de Hábitos'!$B$28)</f>
        <v/>
      </c>
      <c r="B34" s="56">
        <f>IF(A34="","",'Cadastro de Hábitos'!$E$28)</f>
        <v/>
      </c>
      <c r="C34" s="57">
        <f>IF(A34="","",COUNTIFS('Registro Diário'!$C$5:$C$104,A34,'Registro Diário'!$F$5:$F$104,"Sim",'Registro Diário'!$A$5:$A$104,"&gt;="&amp;$B$2,'Registro Diário'!$A$5:$A$104,"&lt;="&amp;$D$2))</f>
        <v/>
      </c>
      <c r="D34" s="58">
        <f>IF(A34="","",IFERROR(C34/B34,0))</f>
        <v/>
      </c>
      <c r="E34" s="57">
        <f>IF(A34="","",IF(D34&gt;=1,"Meta atingida",IF(D34&gt;=0.7,"Em progresso","Atenção")))</f>
        <v/>
      </c>
    </row>
    <row r="35">
      <c r="A35" s="51">
        <f>IF('Cadastro de Hábitos'!$B$29="","",'Cadastro de Hábitos'!$B$29)</f>
        <v/>
      </c>
      <c r="B35" s="52">
        <f>IF(A35="","",'Cadastro de Hábitos'!$E$29)</f>
        <v/>
      </c>
      <c r="C35" s="53">
        <f>IF(A35="","",COUNTIFS('Registro Diário'!$C$5:$C$104,A35,'Registro Diário'!$F$5:$F$104,"Sim",'Registro Diário'!$A$5:$A$104,"&gt;="&amp;$B$2,'Registro Diário'!$A$5:$A$104,"&lt;="&amp;$D$2))</f>
        <v/>
      </c>
      <c r="D35" s="54">
        <f>IF(A35="","",IFERROR(C35/B35,0))</f>
        <v/>
      </c>
      <c r="E35" s="53">
        <f>IF(A35="","",IF(D35&gt;=1,"Meta atingida",IF(D35&gt;=0.7,"Em progresso","Atenção")))</f>
        <v/>
      </c>
    </row>
    <row r="36">
      <c r="A36" s="55">
        <f>IF('Cadastro de Hábitos'!$B$30="","",'Cadastro de Hábitos'!$B$30)</f>
        <v/>
      </c>
      <c r="B36" s="56">
        <f>IF(A36="","",'Cadastro de Hábitos'!$E$30)</f>
        <v/>
      </c>
      <c r="C36" s="57">
        <f>IF(A36="","",COUNTIFS('Registro Diário'!$C$5:$C$104,A36,'Registro Diário'!$F$5:$F$104,"Sim",'Registro Diário'!$A$5:$A$104,"&gt;="&amp;$B$2,'Registro Diário'!$A$5:$A$104,"&lt;="&amp;$D$2))</f>
        <v/>
      </c>
      <c r="D36" s="58">
        <f>IF(A36="","",IFERROR(C36/B36,0))</f>
        <v/>
      </c>
      <c r="E36" s="57">
        <f>IF(A36="","",IF(D36&gt;=1,"Meta atingida",IF(D36&gt;=0.7,"Em progresso","Atenção")))</f>
        <v/>
      </c>
    </row>
    <row r="37">
      <c r="A37" s="51">
        <f>IF('Cadastro de Hábitos'!$B$31="","",'Cadastro de Hábitos'!$B$31)</f>
        <v/>
      </c>
      <c r="B37" s="52">
        <f>IF(A37="","",'Cadastro de Hábitos'!$E$31)</f>
        <v/>
      </c>
      <c r="C37" s="53">
        <f>IF(A37="","",COUNTIFS('Registro Diário'!$C$5:$C$104,A37,'Registro Diário'!$F$5:$F$104,"Sim",'Registro Diário'!$A$5:$A$104,"&gt;="&amp;$B$2,'Registro Diário'!$A$5:$A$104,"&lt;="&amp;$D$2))</f>
        <v/>
      </c>
      <c r="D37" s="54">
        <f>IF(A37="","",IFERROR(C37/B37,0))</f>
        <v/>
      </c>
      <c r="E37" s="53">
        <f>IF(A37="","",IF(D37&gt;=1,"Meta atingida",IF(D37&gt;=0.7,"Em progresso","Atenção")))</f>
        <v/>
      </c>
    </row>
    <row r="38">
      <c r="A38" s="55">
        <f>IF('Cadastro de Hábitos'!$B$32="","",'Cadastro de Hábitos'!$B$32)</f>
        <v/>
      </c>
      <c r="B38" s="56">
        <f>IF(A38="","",'Cadastro de Hábitos'!$E$32)</f>
        <v/>
      </c>
      <c r="C38" s="57">
        <f>IF(A38="","",COUNTIFS('Registro Diário'!$C$5:$C$104,A38,'Registro Diário'!$F$5:$F$104,"Sim",'Registro Diário'!$A$5:$A$104,"&gt;="&amp;$B$2,'Registro Diário'!$A$5:$A$104,"&lt;="&amp;$D$2))</f>
        <v/>
      </c>
      <c r="D38" s="58">
        <f>IF(A38="","",IFERROR(C38/B38,0))</f>
        <v/>
      </c>
      <c r="E38" s="57">
        <f>IF(A38="","",IF(D38&gt;=1,"Meta atingida",IF(D38&gt;=0.7,"Em progresso","Atenção")))</f>
        <v/>
      </c>
    </row>
    <row r="39">
      <c r="A39" s="51">
        <f>IF('Cadastro de Hábitos'!$B$33="","",'Cadastro de Hábitos'!$B$33)</f>
        <v/>
      </c>
      <c r="B39" s="52">
        <f>IF(A39="","",'Cadastro de Hábitos'!$E$33)</f>
        <v/>
      </c>
      <c r="C39" s="53">
        <f>IF(A39="","",COUNTIFS('Registro Diário'!$C$5:$C$104,A39,'Registro Diário'!$F$5:$F$104,"Sim",'Registro Diário'!$A$5:$A$104,"&gt;="&amp;$B$2,'Registro Diário'!$A$5:$A$104,"&lt;="&amp;$D$2))</f>
        <v/>
      </c>
      <c r="D39" s="54">
        <f>IF(A39="","",IFERROR(C39/B39,0))</f>
        <v/>
      </c>
      <c r="E39" s="53">
        <f>IF(A39="","",IF(D39&gt;=1,"Meta atingida",IF(D39&gt;=0.7,"Em progresso","Atenção")))</f>
        <v/>
      </c>
    </row>
    <row r="40">
      <c r="A40" s="55">
        <f>IF('Cadastro de Hábitos'!$B$34="","",'Cadastro de Hábitos'!$B$34)</f>
        <v/>
      </c>
      <c r="B40" s="56">
        <f>IF(A40="","",'Cadastro de Hábitos'!$E$34)</f>
        <v/>
      </c>
      <c r="C40" s="57">
        <f>IF(A40="","",COUNTIFS('Registro Diário'!$C$5:$C$104,A40,'Registro Diário'!$F$5:$F$104,"Sim",'Registro Diário'!$A$5:$A$104,"&gt;="&amp;$B$2,'Registro Diário'!$A$5:$A$104,"&lt;="&amp;$D$2))</f>
        <v/>
      </c>
      <c r="D40" s="58">
        <f>IF(A40="","",IFERROR(C40/B40,0))</f>
        <v/>
      </c>
      <c r="E40" s="57">
        <f>IF(A40="","",IF(D40&gt;=1,"Meta atingida",IF(D40&gt;=0.7,"Em progresso","Atenção")))</f>
        <v/>
      </c>
    </row>
    <row r="41">
      <c r="A41" s="51">
        <f>IF('Cadastro de Hábitos'!$B$35="","",'Cadastro de Hábitos'!$B$35)</f>
        <v/>
      </c>
      <c r="B41" s="52">
        <f>IF(A41="","",'Cadastro de Hábitos'!$E$35)</f>
        <v/>
      </c>
      <c r="C41" s="53">
        <f>IF(A41="","",COUNTIFS('Registro Diário'!$C$5:$C$104,A41,'Registro Diário'!$F$5:$F$104,"Sim",'Registro Diário'!$A$5:$A$104,"&gt;="&amp;$B$2,'Registro Diário'!$A$5:$A$104,"&lt;="&amp;$D$2))</f>
        <v/>
      </c>
      <c r="D41" s="54">
        <f>IF(A41="","",IFERROR(C41/B41,0))</f>
        <v/>
      </c>
      <c r="E41" s="53">
        <f>IF(A41="","",IF(D41&gt;=1,"Meta atingida",IF(D41&gt;=0.7,"Em progresso","Atenção")))</f>
        <v/>
      </c>
    </row>
    <row r="42">
      <c r="A42" s="55">
        <f>IF('Cadastro de Hábitos'!$B$36="","",'Cadastro de Hábitos'!$B$36)</f>
        <v/>
      </c>
      <c r="B42" s="56">
        <f>IF(A42="","",'Cadastro de Hábitos'!$E$36)</f>
        <v/>
      </c>
      <c r="C42" s="57">
        <f>IF(A42="","",COUNTIFS('Registro Diário'!$C$5:$C$104,A42,'Registro Diário'!$F$5:$F$104,"Sim",'Registro Diário'!$A$5:$A$104,"&gt;="&amp;$B$2,'Registro Diário'!$A$5:$A$104,"&lt;="&amp;$D$2))</f>
        <v/>
      </c>
      <c r="D42" s="58">
        <f>IF(A42="","",IFERROR(C42/B42,0))</f>
        <v/>
      </c>
      <c r="E42" s="57">
        <f>IF(A42="","",IF(D42&gt;=1,"Meta atingida",IF(D42&gt;=0.7,"Em progresso","Atenção")))</f>
        <v/>
      </c>
    </row>
    <row r="43">
      <c r="A43" s="51">
        <f>IF('Cadastro de Hábitos'!$B$37="","",'Cadastro de Hábitos'!$B$37)</f>
        <v/>
      </c>
      <c r="B43" s="52">
        <f>IF(A43="","",'Cadastro de Hábitos'!$E$37)</f>
        <v/>
      </c>
      <c r="C43" s="53">
        <f>IF(A43="","",COUNTIFS('Registro Diário'!$C$5:$C$104,A43,'Registro Diário'!$F$5:$F$104,"Sim",'Registro Diário'!$A$5:$A$104,"&gt;="&amp;$B$2,'Registro Diário'!$A$5:$A$104,"&lt;="&amp;$D$2))</f>
        <v/>
      </c>
      <c r="D43" s="54">
        <f>IF(A43="","",IFERROR(C43/B43,0))</f>
        <v/>
      </c>
      <c r="E43" s="53">
        <f>IF(A43="","",IF(D43&gt;=1,"Meta atingida",IF(D43&gt;=0.7,"Em progresso","Atenção")))</f>
        <v/>
      </c>
    </row>
    <row r="44">
      <c r="A44" s="55">
        <f>IF('Cadastro de Hábitos'!$B$38="","",'Cadastro de Hábitos'!$B$38)</f>
        <v/>
      </c>
      <c r="B44" s="56">
        <f>IF(A44="","",'Cadastro de Hábitos'!$E$38)</f>
        <v/>
      </c>
      <c r="C44" s="57">
        <f>IF(A44="","",COUNTIFS('Registro Diário'!$C$5:$C$104,A44,'Registro Diário'!$F$5:$F$104,"Sim",'Registro Diário'!$A$5:$A$104,"&gt;="&amp;$B$2,'Registro Diário'!$A$5:$A$104,"&lt;="&amp;$D$2))</f>
        <v/>
      </c>
      <c r="D44" s="58">
        <f>IF(A44="","",IFERROR(C44/B44,0))</f>
        <v/>
      </c>
      <c r="E44" s="57">
        <f>IF(A44="","",IF(D44&gt;=1,"Meta atingida",IF(D44&gt;=0.7,"Em progresso","Atenção")))</f>
        <v/>
      </c>
    </row>
    <row r="45">
      <c r="A45" s="51">
        <f>IF('Cadastro de Hábitos'!$B$39="","",'Cadastro de Hábitos'!$B$39)</f>
        <v/>
      </c>
      <c r="B45" s="52">
        <f>IF(A45="","",'Cadastro de Hábitos'!$E$39)</f>
        <v/>
      </c>
      <c r="C45" s="53">
        <f>IF(A45="","",COUNTIFS('Registro Diário'!$C$5:$C$104,A45,'Registro Diário'!$F$5:$F$104,"Sim",'Registro Diário'!$A$5:$A$104,"&gt;="&amp;$B$2,'Registro Diário'!$A$5:$A$104,"&lt;="&amp;$D$2))</f>
        <v/>
      </c>
      <c r="D45" s="54">
        <f>IF(A45="","",IFERROR(C45/B45,0))</f>
        <v/>
      </c>
      <c r="E45" s="53">
        <f>IF(A45="","",IF(D45&gt;=1,"Meta atingida",IF(D45&gt;=0.7,"Em progresso","Atenção")))</f>
        <v/>
      </c>
    </row>
    <row r="46">
      <c r="A46" s="55">
        <f>IF('Cadastro de Hábitos'!$B$40="","",'Cadastro de Hábitos'!$B$40)</f>
        <v/>
      </c>
      <c r="B46" s="56">
        <f>IF(A46="","",'Cadastro de Hábitos'!$E$40)</f>
        <v/>
      </c>
      <c r="C46" s="57">
        <f>IF(A46="","",COUNTIFS('Registro Diário'!$C$5:$C$104,A46,'Registro Diário'!$F$5:$F$104,"Sim",'Registro Diário'!$A$5:$A$104,"&gt;="&amp;$B$2,'Registro Diário'!$A$5:$A$104,"&lt;="&amp;$D$2))</f>
        <v/>
      </c>
      <c r="D46" s="58">
        <f>IF(A46="","",IFERROR(C46/B46,0))</f>
        <v/>
      </c>
      <c r="E46" s="57">
        <f>IF(A46="","",IF(D46&gt;=1,"Meta atingida",IF(D46&gt;=0.7,"Em progresso","Atenção")))</f>
        <v/>
      </c>
    </row>
    <row r="47">
      <c r="A47" s="51">
        <f>IF('Cadastro de Hábitos'!$B$41="","",'Cadastro de Hábitos'!$B$41)</f>
        <v/>
      </c>
      <c r="B47" s="52">
        <f>IF(A47="","",'Cadastro de Hábitos'!$E$41)</f>
        <v/>
      </c>
      <c r="C47" s="53">
        <f>IF(A47="","",COUNTIFS('Registro Diário'!$C$5:$C$104,A47,'Registro Diário'!$F$5:$F$104,"Sim",'Registro Diário'!$A$5:$A$104,"&gt;="&amp;$B$2,'Registro Diário'!$A$5:$A$104,"&lt;="&amp;$D$2))</f>
        <v/>
      </c>
      <c r="D47" s="54">
        <f>IF(A47="","",IFERROR(C47/B47,0))</f>
        <v/>
      </c>
      <c r="E47" s="53">
        <f>IF(A47="","",IF(D47&gt;=1,"Meta atingida",IF(D47&gt;=0.7,"Em progresso","Atenção")))</f>
        <v/>
      </c>
    </row>
    <row r="48">
      <c r="A48" s="55">
        <f>IF('Cadastro de Hábitos'!$B$42="","",'Cadastro de Hábitos'!$B$42)</f>
        <v/>
      </c>
      <c r="B48" s="56">
        <f>IF(A48="","",'Cadastro de Hábitos'!$E$42)</f>
        <v/>
      </c>
      <c r="C48" s="57">
        <f>IF(A48="","",COUNTIFS('Registro Diário'!$C$5:$C$104,A48,'Registro Diário'!$F$5:$F$104,"Sim",'Registro Diário'!$A$5:$A$104,"&gt;="&amp;$B$2,'Registro Diário'!$A$5:$A$104,"&lt;="&amp;$D$2))</f>
        <v/>
      </c>
      <c r="D48" s="58">
        <f>IF(A48="","",IFERROR(C48/B48,0))</f>
        <v/>
      </c>
      <c r="E48" s="57">
        <f>IF(A48="","",IF(D48&gt;=1,"Meta atingida",IF(D48&gt;=0.7,"Em progresso","Atenção")))</f>
        <v/>
      </c>
    </row>
    <row r="49">
      <c r="A49" s="51">
        <f>IF('Cadastro de Hábitos'!$B$43="","",'Cadastro de Hábitos'!$B$43)</f>
        <v/>
      </c>
      <c r="B49" s="52">
        <f>IF(A49="","",'Cadastro de Hábitos'!$E$43)</f>
        <v/>
      </c>
      <c r="C49" s="53">
        <f>IF(A49="","",COUNTIFS('Registro Diário'!$C$5:$C$104,A49,'Registro Diário'!$F$5:$F$104,"Sim",'Registro Diário'!$A$5:$A$104,"&gt;="&amp;$B$2,'Registro Diário'!$A$5:$A$104,"&lt;="&amp;$D$2))</f>
        <v/>
      </c>
      <c r="D49" s="54">
        <f>IF(A49="","",IFERROR(C49/B49,0))</f>
        <v/>
      </c>
      <c r="E49" s="53">
        <f>IF(A49="","",IF(D49&gt;=1,"Meta atingida",IF(D49&gt;=0.7,"Em progresso","Atenção")))</f>
        <v/>
      </c>
    </row>
    <row r="50">
      <c r="A50" s="55">
        <f>IF('Cadastro de Hábitos'!$B$44="","",'Cadastro de Hábitos'!$B$44)</f>
        <v/>
      </c>
      <c r="B50" s="56">
        <f>IF(A50="","",'Cadastro de Hábitos'!$E$44)</f>
        <v/>
      </c>
      <c r="C50" s="57">
        <f>IF(A50="","",COUNTIFS('Registro Diário'!$C$5:$C$104,A50,'Registro Diário'!$F$5:$F$104,"Sim",'Registro Diário'!$A$5:$A$104,"&gt;="&amp;$B$2,'Registro Diário'!$A$5:$A$104,"&lt;="&amp;$D$2))</f>
        <v/>
      </c>
      <c r="D50" s="58">
        <f>IF(A50="","",IFERROR(C50/B50,0))</f>
        <v/>
      </c>
      <c r="E50" s="57">
        <f>IF(A50="","",IF(D50&gt;=1,"Meta atingida",IF(D50&gt;=0.7,"Em progresso","Atenção")))</f>
        <v/>
      </c>
    </row>
    <row r="51">
      <c r="A51" s="51">
        <f>IF('Cadastro de Hábitos'!$B$45="","",'Cadastro de Hábitos'!$B$45)</f>
        <v/>
      </c>
      <c r="B51" s="52">
        <f>IF(A51="","",'Cadastro de Hábitos'!$E$45)</f>
        <v/>
      </c>
      <c r="C51" s="53">
        <f>IF(A51="","",COUNTIFS('Registro Diário'!$C$5:$C$104,A51,'Registro Diário'!$F$5:$F$104,"Sim",'Registro Diário'!$A$5:$A$104,"&gt;="&amp;$B$2,'Registro Diário'!$A$5:$A$104,"&lt;="&amp;$D$2))</f>
        <v/>
      </c>
      <c r="D51" s="54">
        <f>IF(A51="","",IFERROR(C51/B51,0))</f>
        <v/>
      </c>
      <c r="E51" s="53">
        <f>IF(A51="","",IF(D51&gt;=1,"Meta atingida",IF(D51&gt;=0.7,"Em progresso","Atenção")))</f>
        <v/>
      </c>
    </row>
    <row r="52">
      <c r="A52" s="55">
        <f>IF('Cadastro de Hábitos'!$B$46="","",'Cadastro de Hábitos'!$B$46)</f>
        <v/>
      </c>
      <c r="B52" s="56">
        <f>IF(A52="","",'Cadastro de Hábitos'!$E$46)</f>
        <v/>
      </c>
      <c r="C52" s="57">
        <f>IF(A52="","",COUNTIFS('Registro Diário'!$C$5:$C$104,A52,'Registro Diário'!$F$5:$F$104,"Sim",'Registro Diário'!$A$5:$A$104,"&gt;="&amp;$B$2,'Registro Diário'!$A$5:$A$104,"&lt;="&amp;$D$2))</f>
        <v/>
      </c>
      <c r="D52" s="58">
        <f>IF(A52="","",IFERROR(C52/B52,0))</f>
        <v/>
      </c>
      <c r="E52" s="57">
        <f>IF(A52="","",IF(D52&gt;=1,"Meta atingida",IF(D52&gt;=0.7,"Em progresso","Atenção")))</f>
        <v/>
      </c>
    </row>
    <row r="53">
      <c r="A53" s="51">
        <f>IF('Cadastro de Hábitos'!$B$47="","",'Cadastro de Hábitos'!$B$47)</f>
        <v/>
      </c>
      <c r="B53" s="52">
        <f>IF(A53="","",'Cadastro de Hábitos'!$E$47)</f>
        <v/>
      </c>
      <c r="C53" s="53">
        <f>IF(A53="","",COUNTIFS('Registro Diário'!$C$5:$C$104,A53,'Registro Diário'!$F$5:$F$104,"Sim",'Registro Diário'!$A$5:$A$104,"&gt;="&amp;$B$2,'Registro Diário'!$A$5:$A$104,"&lt;="&amp;$D$2))</f>
        <v/>
      </c>
      <c r="D53" s="54">
        <f>IF(A53="","",IFERROR(C53/B53,0))</f>
        <v/>
      </c>
      <c r="E53" s="53">
        <f>IF(A53="","",IF(D53&gt;=1,"Meta atingida",IF(D53&gt;=0.7,"Em progresso","Atenção")))</f>
        <v/>
      </c>
    </row>
    <row r="54">
      <c r="A54" s="55">
        <f>IF('Cadastro de Hábitos'!$B$48="","",'Cadastro de Hábitos'!$B$48)</f>
        <v/>
      </c>
      <c r="B54" s="56">
        <f>IF(A54="","",'Cadastro de Hábitos'!$E$48)</f>
        <v/>
      </c>
      <c r="C54" s="57">
        <f>IF(A54="","",COUNTIFS('Registro Diário'!$C$5:$C$104,A54,'Registro Diário'!$F$5:$F$104,"Sim",'Registro Diário'!$A$5:$A$104,"&gt;="&amp;$B$2,'Registro Diário'!$A$5:$A$104,"&lt;="&amp;$D$2))</f>
        <v/>
      </c>
      <c r="D54" s="58">
        <f>IF(A54="","",IFERROR(C54/B54,0))</f>
        <v/>
      </c>
      <c r="E54" s="57">
        <f>IF(A54="","",IF(D54&gt;=1,"Meta atingida",IF(D54&gt;=0.7,"Em progresso","Atenção")))</f>
        <v/>
      </c>
    </row>
    <row r="55">
      <c r="A55" s="51">
        <f>IF('Cadastro de Hábitos'!$B$49="","",'Cadastro de Hábitos'!$B$49)</f>
        <v/>
      </c>
      <c r="B55" s="52">
        <f>IF(A55="","",'Cadastro de Hábitos'!$E$49)</f>
        <v/>
      </c>
      <c r="C55" s="53">
        <f>IF(A55="","",COUNTIFS('Registro Diário'!$C$5:$C$104,A55,'Registro Diário'!$F$5:$F$104,"Sim",'Registro Diário'!$A$5:$A$104,"&gt;="&amp;$B$2,'Registro Diário'!$A$5:$A$104,"&lt;="&amp;$D$2))</f>
        <v/>
      </c>
      <c r="D55" s="54">
        <f>IF(A55="","",IFERROR(C55/B55,0))</f>
        <v/>
      </c>
      <c r="E55" s="53">
        <f>IF(A55="","",IF(D55&gt;=1,"Meta atingida",IF(D55&gt;=0.7,"Em progresso","Atenção")))</f>
        <v/>
      </c>
    </row>
    <row r="56">
      <c r="A56" s="55">
        <f>IF('Cadastro de Hábitos'!$B$50="","",'Cadastro de Hábitos'!$B$50)</f>
        <v/>
      </c>
      <c r="B56" s="56">
        <f>IF(A56="","",'Cadastro de Hábitos'!$E$50)</f>
        <v/>
      </c>
      <c r="C56" s="57">
        <f>IF(A56="","",COUNTIFS('Registro Diário'!$C$5:$C$104,A56,'Registro Diário'!$F$5:$F$104,"Sim",'Registro Diário'!$A$5:$A$104,"&gt;="&amp;$B$2,'Registro Diário'!$A$5:$A$104,"&lt;="&amp;$D$2))</f>
        <v/>
      </c>
      <c r="D56" s="58">
        <f>IF(A56="","",IFERROR(C56/B56,0))</f>
        <v/>
      </c>
      <c r="E56" s="57">
        <f>IF(A56="","",IF(D56&gt;=1,"Meta atingida",IF(D56&gt;=0.7,"Em progresso","Atenção")))</f>
        <v/>
      </c>
    </row>
    <row r="57">
      <c r="A57" s="51">
        <f>IF('Cadastro de Hábitos'!$B$51="","",'Cadastro de Hábitos'!$B$51)</f>
        <v/>
      </c>
      <c r="B57" s="52">
        <f>IF(A57="","",'Cadastro de Hábitos'!$E$51)</f>
        <v/>
      </c>
      <c r="C57" s="53">
        <f>IF(A57="","",COUNTIFS('Registro Diário'!$C$5:$C$104,A57,'Registro Diário'!$F$5:$F$104,"Sim",'Registro Diário'!$A$5:$A$104,"&gt;="&amp;$B$2,'Registro Diário'!$A$5:$A$104,"&lt;="&amp;$D$2))</f>
        <v/>
      </c>
      <c r="D57" s="54">
        <f>IF(A57="","",IFERROR(C57/B57,0))</f>
        <v/>
      </c>
      <c r="E57" s="53">
        <f>IF(A57="","",IF(D57&gt;=1,"Meta atingida",IF(D57&gt;=0.7,"Em progresso","Atenção")))</f>
        <v/>
      </c>
    </row>
    <row r="58">
      <c r="A58" s="55">
        <f>IF('Cadastro de Hábitos'!$B$52="","",'Cadastro de Hábitos'!$B$52)</f>
        <v/>
      </c>
      <c r="B58" s="56">
        <f>IF(A58="","",'Cadastro de Hábitos'!$E$52)</f>
        <v/>
      </c>
      <c r="C58" s="57">
        <f>IF(A58="","",COUNTIFS('Registro Diário'!$C$5:$C$104,A58,'Registro Diário'!$F$5:$F$104,"Sim",'Registro Diário'!$A$5:$A$104,"&gt;="&amp;$B$2,'Registro Diário'!$A$5:$A$104,"&lt;="&amp;$D$2))</f>
        <v/>
      </c>
      <c r="D58" s="58">
        <f>IF(A58="","",IFERROR(C58/B58,0))</f>
        <v/>
      </c>
      <c r="E58" s="57">
        <f>IF(A58="","",IF(D58&gt;=1,"Meta atingida",IF(D58&gt;=0.7,"Em progresso","Atenção")))</f>
        <v/>
      </c>
    </row>
    <row r="59">
      <c r="A59" s="51">
        <f>IF('Cadastro de Hábitos'!$B$53="","",'Cadastro de Hábitos'!$B$53)</f>
        <v/>
      </c>
      <c r="B59" s="52">
        <f>IF(A59="","",'Cadastro de Hábitos'!$E$53)</f>
        <v/>
      </c>
      <c r="C59" s="53">
        <f>IF(A59="","",COUNTIFS('Registro Diário'!$C$5:$C$104,A59,'Registro Diário'!$F$5:$F$104,"Sim",'Registro Diário'!$A$5:$A$104,"&gt;="&amp;$B$2,'Registro Diário'!$A$5:$A$104,"&lt;="&amp;$D$2))</f>
        <v/>
      </c>
      <c r="D59" s="54">
        <f>IF(A59="","",IFERROR(C59/B59,0))</f>
        <v/>
      </c>
      <c r="E59" s="53">
        <f>IF(A59="","",IF(D59&gt;=1,"Meta atingida",IF(D59&gt;=0.7,"Em progresso","Atenção")))</f>
        <v/>
      </c>
    </row>
    <row r="60">
      <c r="A60" s="55">
        <f>IF('Cadastro de Hábitos'!$B$54="","",'Cadastro de Hábitos'!$B$54)</f>
        <v/>
      </c>
      <c r="B60" s="56">
        <f>IF(A60="","",'Cadastro de Hábitos'!$E$54)</f>
        <v/>
      </c>
      <c r="C60" s="57">
        <f>IF(A60="","",COUNTIFS('Registro Diário'!$C$5:$C$104,A60,'Registro Diário'!$F$5:$F$104,"Sim",'Registro Diário'!$A$5:$A$104,"&gt;="&amp;$B$2,'Registro Diário'!$A$5:$A$104,"&lt;="&amp;$D$2))</f>
        <v/>
      </c>
      <c r="D60" s="58">
        <f>IF(A60="","",IFERROR(C60/B60,0))</f>
        <v/>
      </c>
      <c r="E60" s="57">
        <f>IF(A60="","",IF(D60&gt;=1,"Meta atingida",IF(D60&gt;=0.7,"Em progresso","Atenção")))</f>
        <v/>
      </c>
    </row>
    <row r="61">
      <c r="A61" s="51">
        <f>IF('Cadastro de Hábitos'!$B$55="","",'Cadastro de Hábitos'!$B$55)</f>
        <v/>
      </c>
      <c r="B61" s="52">
        <f>IF(A61="","",'Cadastro de Hábitos'!$E$55)</f>
        <v/>
      </c>
      <c r="C61" s="53">
        <f>IF(A61="","",COUNTIFS('Registro Diário'!$C$5:$C$104,A61,'Registro Diário'!$F$5:$F$104,"Sim",'Registro Diário'!$A$5:$A$104,"&gt;="&amp;$B$2,'Registro Diário'!$A$5:$A$104,"&lt;="&amp;$D$2))</f>
        <v/>
      </c>
      <c r="D61" s="54">
        <f>IF(A61="","",IFERROR(C61/B61,0))</f>
        <v/>
      </c>
      <c r="E61" s="53">
        <f>IF(A61="","",IF(D61&gt;=1,"Meta atingida",IF(D61&gt;=0.7,"Em progresso","Atenção")))</f>
        <v/>
      </c>
    </row>
    <row r="62">
      <c r="A62" s="55">
        <f>IF('Cadastro de Hábitos'!$B$56="","",'Cadastro de Hábitos'!$B$56)</f>
        <v/>
      </c>
      <c r="B62" s="56">
        <f>IF(A62="","",'Cadastro de Hábitos'!$E$56)</f>
        <v/>
      </c>
      <c r="C62" s="57">
        <f>IF(A62="","",COUNTIFS('Registro Diário'!$C$5:$C$104,A62,'Registro Diário'!$F$5:$F$104,"Sim",'Registro Diário'!$A$5:$A$104,"&gt;="&amp;$B$2,'Registro Diário'!$A$5:$A$104,"&lt;="&amp;$D$2))</f>
        <v/>
      </c>
      <c r="D62" s="58">
        <f>IF(A62="","",IFERROR(C62/B62,0))</f>
        <v/>
      </c>
      <c r="E62" s="57">
        <f>IF(A62="","",IF(D62&gt;=1,"Meta atingida",IF(D62&gt;=0.7,"Em progresso","Atenção")))</f>
        <v/>
      </c>
    </row>
    <row r="63">
      <c r="A63" s="51">
        <f>IF('Cadastro de Hábitos'!$B$57="","",'Cadastro de Hábitos'!$B$57)</f>
        <v/>
      </c>
      <c r="B63" s="52">
        <f>IF(A63="","",'Cadastro de Hábitos'!$E$57)</f>
        <v/>
      </c>
      <c r="C63" s="53">
        <f>IF(A63="","",COUNTIFS('Registro Diário'!$C$5:$C$104,A63,'Registro Diário'!$F$5:$F$104,"Sim",'Registro Diário'!$A$5:$A$104,"&gt;="&amp;$B$2,'Registro Diário'!$A$5:$A$104,"&lt;="&amp;$D$2))</f>
        <v/>
      </c>
      <c r="D63" s="54">
        <f>IF(A63="","",IFERROR(C63/B63,0))</f>
        <v/>
      </c>
      <c r="E63" s="53">
        <f>IF(A63="","",IF(D63&gt;=1,"Meta atingida",IF(D63&gt;=0.7,"Em progresso","Atenção")))</f>
        <v/>
      </c>
    </row>
    <row r="64">
      <c r="A64" s="55">
        <f>IF('Cadastro de Hábitos'!$B$58="","",'Cadastro de Hábitos'!$B$58)</f>
        <v/>
      </c>
      <c r="B64" s="56">
        <f>IF(A64="","",'Cadastro de Hábitos'!$E$58)</f>
        <v/>
      </c>
      <c r="C64" s="57">
        <f>IF(A64="","",COUNTIFS('Registro Diário'!$C$5:$C$104,A64,'Registro Diário'!$F$5:$F$104,"Sim",'Registro Diário'!$A$5:$A$104,"&gt;="&amp;$B$2,'Registro Diário'!$A$5:$A$104,"&lt;="&amp;$D$2))</f>
        <v/>
      </c>
      <c r="D64" s="58">
        <f>IF(A64="","",IFERROR(C64/B64,0))</f>
        <v/>
      </c>
      <c r="E64" s="57">
        <f>IF(A64="","",IF(D64&gt;=1,"Meta atingida",IF(D64&gt;=0.7,"Em progresso","Atenção")))</f>
        <v/>
      </c>
    </row>
    <row r="65">
      <c r="A65" s="51">
        <f>IF('Cadastro de Hábitos'!$B$59="","",'Cadastro de Hábitos'!$B$59)</f>
        <v/>
      </c>
      <c r="B65" s="52">
        <f>IF(A65="","",'Cadastro de Hábitos'!$E$59)</f>
        <v/>
      </c>
      <c r="C65" s="53">
        <f>IF(A65="","",COUNTIFS('Registro Diário'!$C$5:$C$104,A65,'Registro Diário'!$F$5:$F$104,"Sim",'Registro Diário'!$A$5:$A$104,"&gt;="&amp;$B$2,'Registro Diário'!$A$5:$A$104,"&lt;="&amp;$D$2))</f>
        <v/>
      </c>
      <c r="D65" s="54">
        <f>IF(A65="","",IFERROR(C65/B65,0))</f>
        <v/>
      </c>
      <c r="E65" s="53">
        <f>IF(A65="","",IF(D65&gt;=1,"Meta atingida",IF(D65&gt;=0.7,"Em progresso","Atenção")))</f>
        <v/>
      </c>
    </row>
    <row r="66">
      <c r="A66" s="55">
        <f>IF('Cadastro de Hábitos'!$B$60="","",'Cadastro de Hábitos'!$B$60)</f>
        <v/>
      </c>
      <c r="B66" s="56">
        <f>IF(A66="","",'Cadastro de Hábitos'!$E$60)</f>
        <v/>
      </c>
      <c r="C66" s="57">
        <f>IF(A66="","",COUNTIFS('Registro Diário'!$C$5:$C$104,A66,'Registro Diário'!$F$5:$F$104,"Sim",'Registro Diário'!$A$5:$A$104,"&gt;="&amp;$B$2,'Registro Diário'!$A$5:$A$104,"&lt;="&amp;$D$2))</f>
        <v/>
      </c>
      <c r="D66" s="58">
        <f>IF(A66="","",IFERROR(C66/B66,0))</f>
        <v/>
      </c>
      <c r="E66" s="57">
        <f>IF(A66="","",IF(D66&gt;=1,"Meta atingida",IF(D66&gt;=0.7,"Em progresso","Atenção")))</f>
        <v/>
      </c>
    </row>
    <row r="67">
      <c r="A67" s="51">
        <f>IF('Cadastro de Hábitos'!$B$61="","",'Cadastro de Hábitos'!$B$61)</f>
        <v/>
      </c>
      <c r="B67" s="52">
        <f>IF(A67="","",'Cadastro de Hábitos'!$E$61)</f>
        <v/>
      </c>
      <c r="C67" s="53">
        <f>IF(A67="","",COUNTIFS('Registro Diário'!$C$5:$C$104,A67,'Registro Diário'!$F$5:$F$104,"Sim",'Registro Diário'!$A$5:$A$104,"&gt;="&amp;$B$2,'Registro Diário'!$A$5:$A$104,"&lt;="&amp;$D$2))</f>
        <v/>
      </c>
      <c r="D67" s="54">
        <f>IF(A67="","",IFERROR(C67/B67,0))</f>
        <v/>
      </c>
      <c r="E67" s="53">
        <f>IF(A67="","",IF(D67&gt;=1,"Meta atingida",IF(D67&gt;=0.7,"Em progresso","Atenção")))</f>
        <v/>
      </c>
    </row>
    <row r="68">
      <c r="A68" s="55">
        <f>IF('Cadastro de Hábitos'!$B$62="","",'Cadastro de Hábitos'!$B$62)</f>
        <v/>
      </c>
      <c r="B68" s="56">
        <f>IF(A68="","",'Cadastro de Hábitos'!$E$62)</f>
        <v/>
      </c>
      <c r="C68" s="57">
        <f>IF(A68="","",COUNTIFS('Registro Diário'!$C$5:$C$104,A68,'Registro Diário'!$F$5:$F$104,"Sim",'Registro Diário'!$A$5:$A$104,"&gt;="&amp;$B$2,'Registro Diário'!$A$5:$A$104,"&lt;="&amp;$D$2))</f>
        <v/>
      </c>
      <c r="D68" s="58">
        <f>IF(A68="","",IFERROR(C68/B68,0))</f>
        <v/>
      </c>
      <c r="E68" s="57">
        <f>IF(A68="","",IF(D68&gt;=1,"Meta atingida",IF(D68&gt;=0.7,"Em progresso","Atenção")))</f>
        <v/>
      </c>
    </row>
    <row r="69">
      <c r="A69" s="51">
        <f>IF('Cadastro de Hábitos'!$B$63="","",'Cadastro de Hábitos'!$B$63)</f>
        <v/>
      </c>
      <c r="B69" s="52">
        <f>IF(A69="","",'Cadastro de Hábitos'!$E$63)</f>
        <v/>
      </c>
      <c r="C69" s="53">
        <f>IF(A69="","",COUNTIFS('Registro Diário'!$C$5:$C$104,A69,'Registro Diário'!$F$5:$F$104,"Sim",'Registro Diário'!$A$5:$A$104,"&gt;="&amp;$B$2,'Registro Diário'!$A$5:$A$104,"&lt;="&amp;$D$2))</f>
        <v/>
      </c>
      <c r="D69" s="54">
        <f>IF(A69="","",IFERROR(C69/B69,0))</f>
        <v/>
      </c>
      <c r="E69" s="53">
        <f>IF(A69="","",IF(D69&gt;=1,"Meta atingida",IF(D69&gt;=0.7,"Em progresso","Atenção")))</f>
        <v/>
      </c>
    </row>
    <row r="70">
      <c r="A70" s="55">
        <f>IF('Cadastro de Hábitos'!$B$64="","",'Cadastro de Hábitos'!$B$64)</f>
        <v/>
      </c>
      <c r="B70" s="56">
        <f>IF(A70="","",'Cadastro de Hábitos'!$E$64)</f>
        <v/>
      </c>
      <c r="C70" s="57">
        <f>IF(A70="","",COUNTIFS('Registro Diário'!$C$5:$C$104,A70,'Registro Diário'!$F$5:$F$104,"Sim",'Registro Diário'!$A$5:$A$104,"&gt;="&amp;$B$2,'Registro Diário'!$A$5:$A$104,"&lt;="&amp;$D$2))</f>
        <v/>
      </c>
      <c r="D70" s="58">
        <f>IF(A70="","",IFERROR(C70/B70,0))</f>
        <v/>
      </c>
      <c r="E70" s="57">
        <f>IF(A70="","",IF(D70&gt;=1,"Meta atingida",IF(D70&gt;=0.7,"Em progresso","Atenção")))</f>
        <v/>
      </c>
    </row>
    <row r="71">
      <c r="A71" s="51">
        <f>IF('Cadastro de Hábitos'!$B$65="","",'Cadastro de Hábitos'!$B$65)</f>
        <v/>
      </c>
      <c r="B71" s="52">
        <f>IF(A71="","",'Cadastro de Hábitos'!$E$65)</f>
        <v/>
      </c>
      <c r="C71" s="53">
        <f>IF(A71="","",COUNTIFS('Registro Diário'!$C$5:$C$104,A71,'Registro Diário'!$F$5:$F$104,"Sim",'Registro Diário'!$A$5:$A$104,"&gt;="&amp;$B$2,'Registro Diário'!$A$5:$A$104,"&lt;="&amp;$D$2))</f>
        <v/>
      </c>
      <c r="D71" s="54">
        <f>IF(A71="","",IFERROR(C71/B71,0))</f>
        <v/>
      </c>
      <c r="E71" s="53">
        <f>IF(A71="","",IF(D71&gt;=1,"Meta atingida",IF(D71&gt;=0.7,"Em progresso","Atenção")))</f>
        <v/>
      </c>
    </row>
    <row r="72">
      <c r="A72" s="55">
        <f>IF('Cadastro de Hábitos'!$B$66="","",'Cadastro de Hábitos'!$B$66)</f>
        <v/>
      </c>
      <c r="B72" s="56">
        <f>IF(A72="","",'Cadastro de Hábitos'!$E$66)</f>
        <v/>
      </c>
      <c r="C72" s="57">
        <f>IF(A72="","",COUNTIFS('Registro Diário'!$C$5:$C$104,A72,'Registro Diário'!$F$5:$F$104,"Sim",'Registro Diário'!$A$5:$A$104,"&gt;="&amp;$B$2,'Registro Diário'!$A$5:$A$104,"&lt;="&amp;$D$2))</f>
        <v/>
      </c>
      <c r="D72" s="58">
        <f>IF(A72="","",IFERROR(C72/B72,0))</f>
        <v/>
      </c>
      <c r="E72" s="57">
        <f>IF(A72="","",IF(D72&gt;=1,"Meta atingida",IF(D72&gt;=0.7,"Em progresso","Atenção")))</f>
        <v/>
      </c>
    </row>
    <row r="73">
      <c r="A73" s="51">
        <f>IF('Cadastro de Hábitos'!$B$67="","",'Cadastro de Hábitos'!$B$67)</f>
        <v/>
      </c>
      <c r="B73" s="52">
        <f>IF(A73="","",'Cadastro de Hábitos'!$E$67)</f>
        <v/>
      </c>
      <c r="C73" s="53">
        <f>IF(A73="","",COUNTIFS('Registro Diário'!$C$5:$C$104,A73,'Registro Diário'!$F$5:$F$104,"Sim",'Registro Diário'!$A$5:$A$104,"&gt;="&amp;$B$2,'Registro Diário'!$A$5:$A$104,"&lt;="&amp;$D$2))</f>
        <v/>
      </c>
      <c r="D73" s="54">
        <f>IF(A73="","",IFERROR(C73/B73,0))</f>
        <v/>
      </c>
      <c r="E73" s="53">
        <f>IF(A73="","",IF(D73&gt;=1,"Meta atingida",IF(D73&gt;=0.7,"Em progresso","Atenção")))</f>
        <v/>
      </c>
    </row>
    <row r="74">
      <c r="A74" s="55">
        <f>IF('Cadastro de Hábitos'!$B$68="","",'Cadastro de Hábitos'!$B$68)</f>
        <v/>
      </c>
      <c r="B74" s="56">
        <f>IF(A74="","",'Cadastro de Hábitos'!$E$68)</f>
        <v/>
      </c>
      <c r="C74" s="57">
        <f>IF(A74="","",COUNTIFS('Registro Diário'!$C$5:$C$104,A74,'Registro Diário'!$F$5:$F$104,"Sim",'Registro Diário'!$A$5:$A$104,"&gt;="&amp;$B$2,'Registro Diário'!$A$5:$A$104,"&lt;="&amp;$D$2))</f>
        <v/>
      </c>
      <c r="D74" s="58">
        <f>IF(A74="","",IFERROR(C74/B74,0))</f>
        <v/>
      </c>
      <c r="E74" s="57">
        <f>IF(A74="","",IF(D74&gt;=1,"Meta atingida",IF(D74&gt;=0.7,"Em progresso","Atenção")))</f>
        <v/>
      </c>
    </row>
    <row r="75">
      <c r="A75" s="51">
        <f>IF('Cadastro de Hábitos'!$B$69="","",'Cadastro de Hábitos'!$B$69)</f>
        <v/>
      </c>
      <c r="B75" s="52">
        <f>IF(A75="","",'Cadastro de Hábitos'!$E$69)</f>
        <v/>
      </c>
      <c r="C75" s="53">
        <f>IF(A75="","",COUNTIFS('Registro Diário'!$C$5:$C$104,A75,'Registro Diário'!$F$5:$F$104,"Sim",'Registro Diário'!$A$5:$A$104,"&gt;="&amp;$B$2,'Registro Diário'!$A$5:$A$104,"&lt;="&amp;$D$2))</f>
        <v/>
      </c>
      <c r="D75" s="54">
        <f>IF(A75="","",IFERROR(C75/B75,0))</f>
        <v/>
      </c>
      <c r="E75" s="53">
        <f>IF(A75="","",IF(D75&gt;=1,"Meta atingida",IF(D75&gt;=0.7,"Em progresso","Atenção")))</f>
        <v/>
      </c>
    </row>
    <row r="76">
      <c r="A76" s="55">
        <f>IF('Cadastro de Hábitos'!$B$70="","",'Cadastro de Hábitos'!$B$70)</f>
        <v/>
      </c>
      <c r="B76" s="56">
        <f>IF(A76="","",'Cadastro de Hábitos'!$E$70)</f>
        <v/>
      </c>
      <c r="C76" s="57">
        <f>IF(A76="","",COUNTIFS('Registro Diário'!$C$5:$C$104,A76,'Registro Diário'!$F$5:$F$104,"Sim",'Registro Diário'!$A$5:$A$104,"&gt;="&amp;$B$2,'Registro Diário'!$A$5:$A$104,"&lt;="&amp;$D$2))</f>
        <v/>
      </c>
      <c r="D76" s="58">
        <f>IF(A76="","",IFERROR(C76/B76,0))</f>
        <v/>
      </c>
      <c r="E76" s="57">
        <f>IF(A76="","",IF(D76&gt;=1,"Meta atingida",IF(D76&gt;=0.7,"Em progresso","Atenção")))</f>
        <v/>
      </c>
    </row>
    <row r="77">
      <c r="A77" s="51">
        <f>IF('Cadastro de Hábitos'!$B$71="","",'Cadastro de Hábitos'!$B$71)</f>
        <v/>
      </c>
      <c r="B77" s="52">
        <f>IF(A77="","",'Cadastro de Hábitos'!$E$71)</f>
        <v/>
      </c>
      <c r="C77" s="53">
        <f>IF(A77="","",COUNTIFS('Registro Diário'!$C$5:$C$104,A77,'Registro Diário'!$F$5:$F$104,"Sim",'Registro Diário'!$A$5:$A$104,"&gt;="&amp;$B$2,'Registro Diário'!$A$5:$A$104,"&lt;="&amp;$D$2))</f>
        <v/>
      </c>
      <c r="D77" s="54">
        <f>IF(A77="","",IFERROR(C77/B77,0))</f>
        <v/>
      </c>
      <c r="E77" s="53">
        <f>IF(A77="","",IF(D77&gt;=1,"Meta atingida",IF(D77&gt;=0.7,"Em progresso","Atenção")))</f>
        <v/>
      </c>
    </row>
    <row r="78">
      <c r="A78" s="55">
        <f>IF('Cadastro de Hábitos'!$B$72="","",'Cadastro de Hábitos'!$B$72)</f>
        <v/>
      </c>
      <c r="B78" s="56">
        <f>IF(A78="","",'Cadastro de Hábitos'!$E$72)</f>
        <v/>
      </c>
      <c r="C78" s="57">
        <f>IF(A78="","",COUNTIFS('Registro Diário'!$C$5:$C$104,A78,'Registro Diário'!$F$5:$F$104,"Sim",'Registro Diário'!$A$5:$A$104,"&gt;="&amp;$B$2,'Registro Diário'!$A$5:$A$104,"&lt;="&amp;$D$2))</f>
        <v/>
      </c>
      <c r="D78" s="58">
        <f>IF(A78="","",IFERROR(C78/B78,0))</f>
        <v/>
      </c>
      <c r="E78" s="57">
        <f>IF(A78="","",IF(D78&gt;=1,"Meta atingida",IF(D78&gt;=0.7,"Em progresso","Atenção")))</f>
        <v/>
      </c>
    </row>
    <row r="79">
      <c r="A79" s="51">
        <f>IF('Cadastro de Hábitos'!$B$73="","",'Cadastro de Hábitos'!$B$73)</f>
        <v/>
      </c>
      <c r="B79" s="52">
        <f>IF(A79="","",'Cadastro de Hábitos'!$E$73)</f>
        <v/>
      </c>
      <c r="C79" s="53">
        <f>IF(A79="","",COUNTIFS('Registro Diário'!$C$5:$C$104,A79,'Registro Diário'!$F$5:$F$104,"Sim",'Registro Diário'!$A$5:$A$104,"&gt;="&amp;$B$2,'Registro Diário'!$A$5:$A$104,"&lt;="&amp;$D$2))</f>
        <v/>
      </c>
      <c r="D79" s="54">
        <f>IF(A79="","",IFERROR(C79/B79,0))</f>
        <v/>
      </c>
      <c r="E79" s="53">
        <f>IF(A79="","",IF(D79&gt;=1,"Meta atingida",IF(D79&gt;=0.7,"Em progresso","Atenção")))</f>
        <v/>
      </c>
    </row>
    <row r="80">
      <c r="A80" s="55">
        <f>IF('Cadastro de Hábitos'!$B$74="","",'Cadastro de Hábitos'!$B$74)</f>
        <v/>
      </c>
      <c r="B80" s="56">
        <f>IF(A80="","",'Cadastro de Hábitos'!$E$74)</f>
        <v/>
      </c>
      <c r="C80" s="57">
        <f>IF(A80="","",COUNTIFS('Registro Diário'!$C$5:$C$104,A80,'Registro Diário'!$F$5:$F$104,"Sim",'Registro Diário'!$A$5:$A$104,"&gt;="&amp;$B$2,'Registro Diário'!$A$5:$A$104,"&lt;="&amp;$D$2))</f>
        <v/>
      </c>
      <c r="D80" s="58">
        <f>IF(A80="","",IFERROR(C80/B80,0))</f>
        <v/>
      </c>
      <c r="E80" s="57">
        <f>IF(A80="","",IF(D80&gt;=1,"Meta atingida",IF(D80&gt;=0.7,"Em progresso","Atenção")))</f>
        <v/>
      </c>
    </row>
    <row r="81">
      <c r="A81" s="51">
        <f>IF('Cadastro de Hábitos'!$B$75="","",'Cadastro de Hábitos'!$B$75)</f>
        <v/>
      </c>
      <c r="B81" s="52">
        <f>IF(A81="","",'Cadastro de Hábitos'!$E$75)</f>
        <v/>
      </c>
      <c r="C81" s="53">
        <f>IF(A81="","",COUNTIFS('Registro Diário'!$C$5:$C$104,A81,'Registro Diário'!$F$5:$F$104,"Sim",'Registro Diário'!$A$5:$A$104,"&gt;="&amp;$B$2,'Registro Diário'!$A$5:$A$104,"&lt;="&amp;$D$2))</f>
        <v/>
      </c>
      <c r="D81" s="54">
        <f>IF(A81="","",IFERROR(C81/B81,0))</f>
        <v/>
      </c>
      <c r="E81" s="53">
        <f>IF(A81="","",IF(D81&gt;=1,"Meta atingida",IF(D81&gt;=0.7,"Em progresso","Atenção")))</f>
        <v/>
      </c>
    </row>
    <row r="82">
      <c r="A82" s="55">
        <f>IF('Cadastro de Hábitos'!$B$76="","",'Cadastro de Hábitos'!$B$76)</f>
        <v/>
      </c>
      <c r="B82" s="56">
        <f>IF(A82="","",'Cadastro de Hábitos'!$E$76)</f>
        <v/>
      </c>
      <c r="C82" s="57">
        <f>IF(A82="","",COUNTIFS('Registro Diário'!$C$5:$C$104,A82,'Registro Diário'!$F$5:$F$104,"Sim",'Registro Diário'!$A$5:$A$104,"&gt;="&amp;$B$2,'Registro Diário'!$A$5:$A$104,"&lt;="&amp;$D$2))</f>
        <v/>
      </c>
      <c r="D82" s="58">
        <f>IF(A82="","",IFERROR(C82/B82,0))</f>
        <v/>
      </c>
      <c r="E82" s="57">
        <f>IF(A82="","",IF(D82&gt;=1,"Meta atingida",IF(D82&gt;=0.7,"Em progresso","Atenção")))</f>
        <v/>
      </c>
    </row>
    <row r="83">
      <c r="A83" s="51">
        <f>IF('Cadastro de Hábitos'!$B$77="","",'Cadastro de Hábitos'!$B$77)</f>
        <v/>
      </c>
      <c r="B83" s="52">
        <f>IF(A83="","",'Cadastro de Hábitos'!$E$77)</f>
        <v/>
      </c>
      <c r="C83" s="53">
        <f>IF(A83="","",COUNTIFS('Registro Diário'!$C$5:$C$104,A83,'Registro Diário'!$F$5:$F$104,"Sim",'Registro Diário'!$A$5:$A$104,"&gt;="&amp;$B$2,'Registro Diário'!$A$5:$A$104,"&lt;="&amp;$D$2))</f>
        <v/>
      </c>
      <c r="D83" s="54">
        <f>IF(A83="","",IFERROR(C83/B83,0))</f>
        <v/>
      </c>
      <c r="E83" s="53">
        <f>IF(A83="","",IF(D83&gt;=1,"Meta atingida",IF(D83&gt;=0.7,"Em progresso","Atenção")))</f>
        <v/>
      </c>
    </row>
    <row r="84">
      <c r="A84" s="55">
        <f>IF('Cadastro de Hábitos'!$B$78="","",'Cadastro de Hábitos'!$B$78)</f>
        <v/>
      </c>
      <c r="B84" s="56">
        <f>IF(A84="","",'Cadastro de Hábitos'!$E$78)</f>
        <v/>
      </c>
      <c r="C84" s="57">
        <f>IF(A84="","",COUNTIFS('Registro Diário'!$C$5:$C$104,A84,'Registro Diário'!$F$5:$F$104,"Sim",'Registro Diário'!$A$5:$A$104,"&gt;="&amp;$B$2,'Registro Diário'!$A$5:$A$104,"&lt;="&amp;$D$2))</f>
        <v/>
      </c>
      <c r="D84" s="58">
        <f>IF(A84="","",IFERROR(C84/B84,0))</f>
        <v/>
      </c>
      <c r="E84" s="57">
        <f>IF(A84="","",IF(D84&gt;=1,"Meta atingida",IF(D84&gt;=0.7,"Em progresso","Atenção")))</f>
        <v/>
      </c>
    </row>
    <row r="85">
      <c r="A85" s="51">
        <f>IF('Cadastro de Hábitos'!$B$79="","",'Cadastro de Hábitos'!$B$79)</f>
        <v/>
      </c>
      <c r="B85" s="52">
        <f>IF(A85="","",'Cadastro de Hábitos'!$E$79)</f>
        <v/>
      </c>
      <c r="C85" s="53">
        <f>IF(A85="","",COUNTIFS('Registro Diário'!$C$5:$C$104,A85,'Registro Diário'!$F$5:$F$104,"Sim",'Registro Diário'!$A$5:$A$104,"&gt;="&amp;$B$2,'Registro Diário'!$A$5:$A$104,"&lt;="&amp;$D$2))</f>
        <v/>
      </c>
      <c r="D85" s="54">
        <f>IF(A85="","",IFERROR(C85/B85,0))</f>
        <v/>
      </c>
      <c r="E85" s="53">
        <f>IF(A85="","",IF(D85&gt;=1,"Meta atingida",IF(D85&gt;=0.7,"Em progresso","Atenção")))</f>
        <v/>
      </c>
    </row>
    <row r="86">
      <c r="A86" s="55">
        <f>IF('Cadastro de Hábitos'!$B$80="","",'Cadastro de Hábitos'!$B$80)</f>
        <v/>
      </c>
      <c r="B86" s="56">
        <f>IF(A86="","",'Cadastro de Hábitos'!$E$80)</f>
        <v/>
      </c>
      <c r="C86" s="57">
        <f>IF(A86="","",COUNTIFS('Registro Diário'!$C$5:$C$104,A86,'Registro Diário'!$F$5:$F$104,"Sim",'Registro Diário'!$A$5:$A$104,"&gt;="&amp;$B$2,'Registro Diário'!$A$5:$A$104,"&lt;="&amp;$D$2))</f>
        <v/>
      </c>
      <c r="D86" s="58">
        <f>IF(A86="","",IFERROR(C86/B86,0))</f>
        <v/>
      </c>
      <c r="E86" s="57">
        <f>IF(A86="","",IF(D86&gt;=1,"Meta atingida",IF(D86&gt;=0.7,"Em progresso","Atenção")))</f>
        <v/>
      </c>
    </row>
    <row r="87">
      <c r="A87" s="51">
        <f>IF('Cadastro de Hábitos'!$B$81="","",'Cadastro de Hábitos'!$B$81)</f>
        <v/>
      </c>
      <c r="B87" s="52">
        <f>IF(A87="","",'Cadastro de Hábitos'!$E$81)</f>
        <v/>
      </c>
      <c r="C87" s="53">
        <f>IF(A87="","",COUNTIFS('Registro Diário'!$C$5:$C$104,A87,'Registro Diário'!$F$5:$F$104,"Sim",'Registro Diário'!$A$5:$A$104,"&gt;="&amp;$B$2,'Registro Diário'!$A$5:$A$104,"&lt;="&amp;$D$2))</f>
        <v/>
      </c>
      <c r="D87" s="54">
        <f>IF(A87="","",IFERROR(C87/B87,0))</f>
        <v/>
      </c>
      <c r="E87" s="53">
        <f>IF(A87="","",IF(D87&gt;=1,"Meta atingida",IF(D87&gt;=0.7,"Em progresso","Atenção")))</f>
        <v/>
      </c>
    </row>
    <row r="88">
      <c r="A88" s="55">
        <f>IF('Cadastro de Hábitos'!$B$82="","",'Cadastro de Hábitos'!$B$82)</f>
        <v/>
      </c>
      <c r="B88" s="56">
        <f>IF(A88="","",'Cadastro de Hábitos'!$E$82)</f>
        <v/>
      </c>
      <c r="C88" s="57">
        <f>IF(A88="","",COUNTIFS('Registro Diário'!$C$5:$C$104,A88,'Registro Diário'!$F$5:$F$104,"Sim",'Registro Diário'!$A$5:$A$104,"&gt;="&amp;$B$2,'Registro Diário'!$A$5:$A$104,"&lt;="&amp;$D$2))</f>
        <v/>
      </c>
      <c r="D88" s="58">
        <f>IF(A88="","",IFERROR(C88/B88,0))</f>
        <v/>
      </c>
      <c r="E88" s="57">
        <f>IF(A88="","",IF(D88&gt;=1,"Meta atingida",IF(D88&gt;=0.7,"Em progresso","Atenção")))</f>
        <v/>
      </c>
    </row>
    <row r="89">
      <c r="A89" s="51">
        <f>IF('Cadastro de Hábitos'!$B$83="","",'Cadastro de Hábitos'!$B$83)</f>
        <v/>
      </c>
      <c r="B89" s="52">
        <f>IF(A89="","",'Cadastro de Hábitos'!$E$83)</f>
        <v/>
      </c>
      <c r="C89" s="53">
        <f>IF(A89="","",COUNTIFS('Registro Diário'!$C$5:$C$104,A89,'Registro Diário'!$F$5:$F$104,"Sim",'Registro Diário'!$A$5:$A$104,"&gt;="&amp;$B$2,'Registro Diário'!$A$5:$A$104,"&lt;="&amp;$D$2))</f>
        <v/>
      </c>
      <c r="D89" s="54">
        <f>IF(A89="","",IFERROR(C89/B89,0))</f>
        <v/>
      </c>
      <c r="E89" s="53">
        <f>IF(A89="","",IF(D89&gt;=1,"Meta atingida",IF(D89&gt;=0.7,"Em progresso","Atenção")))</f>
        <v/>
      </c>
    </row>
    <row r="90">
      <c r="A90" s="55">
        <f>IF('Cadastro de Hábitos'!$B$84="","",'Cadastro de Hábitos'!$B$84)</f>
        <v/>
      </c>
      <c r="B90" s="56">
        <f>IF(A90="","",'Cadastro de Hábitos'!$E$84)</f>
        <v/>
      </c>
      <c r="C90" s="57">
        <f>IF(A90="","",COUNTIFS('Registro Diário'!$C$5:$C$104,A90,'Registro Diário'!$F$5:$F$104,"Sim",'Registro Diário'!$A$5:$A$104,"&gt;="&amp;$B$2,'Registro Diário'!$A$5:$A$104,"&lt;="&amp;$D$2))</f>
        <v/>
      </c>
      <c r="D90" s="58">
        <f>IF(A90="","",IFERROR(C90/B90,0))</f>
        <v/>
      </c>
      <c r="E90" s="57">
        <f>IF(A90="","",IF(D90&gt;=1,"Meta atingida",IF(D90&gt;=0.7,"Em progresso","Atenção")))</f>
        <v/>
      </c>
    </row>
    <row r="91">
      <c r="A91" s="51">
        <f>IF('Cadastro de Hábitos'!$B$85="","",'Cadastro de Hábitos'!$B$85)</f>
        <v/>
      </c>
      <c r="B91" s="52">
        <f>IF(A91="","",'Cadastro de Hábitos'!$E$85)</f>
        <v/>
      </c>
      <c r="C91" s="53">
        <f>IF(A91="","",COUNTIFS('Registro Diário'!$C$5:$C$104,A91,'Registro Diário'!$F$5:$F$104,"Sim",'Registro Diário'!$A$5:$A$104,"&gt;="&amp;$B$2,'Registro Diário'!$A$5:$A$104,"&lt;="&amp;$D$2))</f>
        <v/>
      </c>
      <c r="D91" s="54">
        <f>IF(A91="","",IFERROR(C91/B91,0))</f>
        <v/>
      </c>
      <c r="E91" s="53">
        <f>IF(A91="","",IF(D91&gt;=1,"Meta atingida",IF(D91&gt;=0.7,"Em progresso","Atenção")))</f>
        <v/>
      </c>
    </row>
    <row r="92">
      <c r="A92" s="55">
        <f>IF('Cadastro de Hábitos'!$B$86="","",'Cadastro de Hábitos'!$B$86)</f>
        <v/>
      </c>
      <c r="B92" s="56">
        <f>IF(A92="","",'Cadastro de Hábitos'!$E$86)</f>
        <v/>
      </c>
      <c r="C92" s="57">
        <f>IF(A92="","",COUNTIFS('Registro Diário'!$C$5:$C$104,A92,'Registro Diário'!$F$5:$F$104,"Sim",'Registro Diário'!$A$5:$A$104,"&gt;="&amp;$B$2,'Registro Diário'!$A$5:$A$104,"&lt;="&amp;$D$2))</f>
        <v/>
      </c>
      <c r="D92" s="58">
        <f>IF(A92="","",IFERROR(C92/B92,0))</f>
        <v/>
      </c>
      <c r="E92" s="57">
        <f>IF(A92="","",IF(D92&gt;=1,"Meta atingida",IF(D92&gt;=0.7,"Em progresso","Atenção")))</f>
        <v/>
      </c>
    </row>
    <row r="93">
      <c r="A93" s="51">
        <f>IF('Cadastro de Hábitos'!$B$87="","",'Cadastro de Hábitos'!$B$87)</f>
        <v/>
      </c>
      <c r="B93" s="52">
        <f>IF(A93="","",'Cadastro de Hábitos'!$E$87)</f>
        <v/>
      </c>
      <c r="C93" s="53">
        <f>IF(A93="","",COUNTIFS('Registro Diário'!$C$5:$C$104,A93,'Registro Diário'!$F$5:$F$104,"Sim",'Registro Diário'!$A$5:$A$104,"&gt;="&amp;$B$2,'Registro Diário'!$A$5:$A$104,"&lt;="&amp;$D$2))</f>
        <v/>
      </c>
      <c r="D93" s="54">
        <f>IF(A93="","",IFERROR(C93/B93,0))</f>
        <v/>
      </c>
      <c r="E93" s="53">
        <f>IF(A93="","",IF(D93&gt;=1,"Meta atingida",IF(D93&gt;=0.7,"Em progresso","Atenção")))</f>
        <v/>
      </c>
    </row>
    <row r="94">
      <c r="A94" s="55">
        <f>IF('Cadastro de Hábitos'!$B$88="","",'Cadastro de Hábitos'!$B$88)</f>
        <v/>
      </c>
      <c r="B94" s="56">
        <f>IF(A94="","",'Cadastro de Hábitos'!$E$88)</f>
        <v/>
      </c>
      <c r="C94" s="57">
        <f>IF(A94="","",COUNTIFS('Registro Diário'!$C$5:$C$104,A94,'Registro Diário'!$F$5:$F$104,"Sim",'Registro Diário'!$A$5:$A$104,"&gt;="&amp;$B$2,'Registro Diário'!$A$5:$A$104,"&lt;="&amp;$D$2))</f>
        <v/>
      </c>
      <c r="D94" s="58">
        <f>IF(A94="","",IFERROR(C94/B94,0))</f>
        <v/>
      </c>
      <c r="E94" s="57">
        <f>IF(A94="","",IF(D94&gt;=1,"Meta atingida",IF(D94&gt;=0.7,"Em progresso","Atenção")))</f>
        <v/>
      </c>
    </row>
    <row r="95">
      <c r="A95" s="51">
        <f>IF('Cadastro de Hábitos'!$B$89="","",'Cadastro de Hábitos'!$B$89)</f>
        <v/>
      </c>
      <c r="B95" s="52">
        <f>IF(A95="","",'Cadastro de Hábitos'!$E$89)</f>
        <v/>
      </c>
      <c r="C95" s="53">
        <f>IF(A95="","",COUNTIFS('Registro Diário'!$C$5:$C$104,A95,'Registro Diário'!$F$5:$F$104,"Sim",'Registro Diário'!$A$5:$A$104,"&gt;="&amp;$B$2,'Registro Diário'!$A$5:$A$104,"&lt;="&amp;$D$2))</f>
        <v/>
      </c>
      <c r="D95" s="54">
        <f>IF(A95="","",IFERROR(C95/B95,0))</f>
        <v/>
      </c>
      <c r="E95" s="53">
        <f>IF(A95="","",IF(D95&gt;=1,"Meta atingida",IF(D95&gt;=0.7,"Em progresso","Atenção")))</f>
        <v/>
      </c>
    </row>
    <row r="96">
      <c r="A96" s="55">
        <f>IF('Cadastro de Hábitos'!$B$90="","",'Cadastro de Hábitos'!$B$90)</f>
        <v/>
      </c>
      <c r="B96" s="56">
        <f>IF(A96="","",'Cadastro de Hábitos'!$E$90)</f>
        <v/>
      </c>
      <c r="C96" s="57">
        <f>IF(A96="","",COUNTIFS('Registro Diário'!$C$5:$C$104,A96,'Registro Diário'!$F$5:$F$104,"Sim",'Registro Diário'!$A$5:$A$104,"&gt;="&amp;$B$2,'Registro Diário'!$A$5:$A$104,"&lt;="&amp;$D$2))</f>
        <v/>
      </c>
      <c r="D96" s="58">
        <f>IF(A96="","",IFERROR(C96/B96,0))</f>
        <v/>
      </c>
      <c r="E96" s="57">
        <f>IF(A96="","",IF(D96&gt;=1,"Meta atingida",IF(D96&gt;=0.7,"Em progresso","Atenção")))</f>
        <v/>
      </c>
    </row>
    <row r="97">
      <c r="A97" s="51">
        <f>IF('Cadastro de Hábitos'!$B$91="","",'Cadastro de Hábitos'!$B$91)</f>
        <v/>
      </c>
      <c r="B97" s="52">
        <f>IF(A97="","",'Cadastro de Hábitos'!$E$91)</f>
        <v/>
      </c>
      <c r="C97" s="53">
        <f>IF(A97="","",COUNTIFS('Registro Diário'!$C$5:$C$104,A97,'Registro Diário'!$F$5:$F$104,"Sim",'Registro Diário'!$A$5:$A$104,"&gt;="&amp;$B$2,'Registro Diário'!$A$5:$A$104,"&lt;="&amp;$D$2))</f>
        <v/>
      </c>
      <c r="D97" s="54">
        <f>IF(A97="","",IFERROR(C97/B97,0))</f>
        <v/>
      </c>
      <c r="E97" s="53">
        <f>IF(A97="","",IF(D97&gt;=1,"Meta atingida",IF(D97&gt;=0.7,"Em progresso","Atenção")))</f>
        <v/>
      </c>
    </row>
    <row r="98">
      <c r="A98" s="55">
        <f>IF('Cadastro de Hábitos'!$B$92="","",'Cadastro de Hábitos'!$B$92)</f>
        <v/>
      </c>
      <c r="B98" s="56">
        <f>IF(A98="","",'Cadastro de Hábitos'!$E$92)</f>
        <v/>
      </c>
      <c r="C98" s="57">
        <f>IF(A98="","",COUNTIFS('Registro Diário'!$C$5:$C$104,A98,'Registro Diário'!$F$5:$F$104,"Sim",'Registro Diário'!$A$5:$A$104,"&gt;="&amp;$B$2,'Registro Diário'!$A$5:$A$104,"&lt;="&amp;$D$2))</f>
        <v/>
      </c>
      <c r="D98" s="58">
        <f>IF(A98="","",IFERROR(C98/B98,0))</f>
        <v/>
      </c>
      <c r="E98" s="57">
        <f>IF(A98="","",IF(D98&gt;=1,"Meta atingida",IF(D98&gt;=0.7,"Em progresso","Atenção")))</f>
        <v/>
      </c>
    </row>
    <row r="99">
      <c r="A99" s="51">
        <f>IF('Cadastro de Hábitos'!$B$93="","",'Cadastro de Hábitos'!$B$93)</f>
        <v/>
      </c>
      <c r="B99" s="52">
        <f>IF(A99="","",'Cadastro de Hábitos'!$E$93)</f>
        <v/>
      </c>
      <c r="C99" s="53">
        <f>IF(A99="","",COUNTIFS('Registro Diário'!$C$5:$C$104,A99,'Registro Diário'!$F$5:$F$104,"Sim",'Registro Diário'!$A$5:$A$104,"&gt;="&amp;$B$2,'Registro Diário'!$A$5:$A$104,"&lt;="&amp;$D$2))</f>
        <v/>
      </c>
      <c r="D99" s="54">
        <f>IF(A99="","",IFERROR(C99/B99,0))</f>
        <v/>
      </c>
      <c r="E99" s="53">
        <f>IF(A99="","",IF(D99&gt;=1,"Meta atingida",IF(D99&gt;=0.7,"Em progresso","Atenção")))</f>
        <v/>
      </c>
    </row>
    <row r="100">
      <c r="A100" s="55">
        <f>IF('Cadastro de Hábitos'!$B$94="","",'Cadastro de Hábitos'!$B$94)</f>
        <v/>
      </c>
      <c r="B100" s="56">
        <f>IF(A100="","",'Cadastro de Hábitos'!$E$94)</f>
        <v/>
      </c>
      <c r="C100" s="57">
        <f>IF(A100="","",COUNTIFS('Registro Diário'!$C$5:$C$104,A100,'Registro Diário'!$F$5:$F$104,"Sim",'Registro Diário'!$A$5:$A$104,"&gt;="&amp;$B$2,'Registro Diário'!$A$5:$A$104,"&lt;="&amp;$D$2))</f>
        <v/>
      </c>
      <c r="D100" s="58">
        <f>IF(A100="","",IFERROR(C100/B100,0))</f>
        <v/>
      </c>
      <c r="E100" s="57">
        <f>IF(A100="","",IF(D100&gt;=1,"Meta atingida",IF(D100&gt;=0.7,"Em progresso","Atenção")))</f>
        <v/>
      </c>
    </row>
    <row r="101">
      <c r="A101" s="51">
        <f>IF('Cadastro de Hábitos'!$B$95="","",'Cadastro de Hábitos'!$B$95)</f>
        <v/>
      </c>
      <c r="B101" s="52">
        <f>IF(A101="","",'Cadastro de Hábitos'!$E$95)</f>
        <v/>
      </c>
      <c r="C101" s="53">
        <f>IF(A101="","",COUNTIFS('Registro Diário'!$C$5:$C$104,A101,'Registro Diário'!$F$5:$F$104,"Sim",'Registro Diário'!$A$5:$A$104,"&gt;="&amp;$B$2,'Registro Diário'!$A$5:$A$104,"&lt;="&amp;$D$2))</f>
        <v/>
      </c>
      <c r="D101" s="54">
        <f>IF(A101="","",IFERROR(C101/B101,0))</f>
        <v/>
      </c>
      <c r="E101" s="53">
        <f>IF(A101="","",IF(D101&gt;=1,"Meta atingida",IF(D101&gt;=0.7,"Em progresso","Atenção")))</f>
        <v/>
      </c>
    </row>
    <row r="102">
      <c r="A102" s="55">
        <f>IF('Cadastro de Hábitos'!$B$96="","",'Cadastro de Hábitos'!$B$96)</f>
        <v/>
      </c>
      <c r="B102" s="56">
        <f>IF(A102="","",'Cadastro de Hábitos'!$E$96)</f>
        <v/>
      </c>
      <c r="C102" s="57">
        <f>IF(A102="","",COUNTIFS('Registro Diário'!$C$5:$C$104,A102,'Registro Diário'!$F$5:$F$104,"Sim",'Registro Diário'!$A$5:$A$104,"&gt;="&amp;$B$2,'Registro Diário'!$A$5:$A$104,"&lt;="&amp;$D$2))</f>
        <v/>
      </c>
      <c r="D102" s="58">
        <f>IF(A102="","",IFERROR(C102/B102,0))</f>
        <v/>
      </c>
      <c r="E102" s="57">
        <f>IF(A102="","",IF(D102&gt;=1,"Meta atingida",IF(D102&gt;=0.7,"Em progresso","Atenção")))</f>
        <v/>
      </c>
    </row>
    <row r="103">
      <c r="A103" s="51">
        <f>IF('Cadastro de Hábitos'!$B$97="","",'Cadastro de Hábitos'!$B$97)</f>
        <v/>
      </c>
      <c r="B103" s="52">
        <f>IF(A103="","",'Cadastro de Hábitos'!$E$97)</f>
        <v/>
      </c>
      <c r="C103" s="53">
        <f>IF(A103="","",COUNTIFS('Registro Diário'!$C$5:$C$104,A103,'Registro Diário'!$F$5:$F$104,"Sim",'Registro Diário'!$A$5:$A$104,"&gt;="&amp;$B$2,'Registro Diário'!$A$5:$A$104,"&lt;="&amp;$D$2))</f>
        <v/>
      </c>
      <c r="D103" s="54">
        <f>IF(A103="","",IFERROR(C103/B103,0))</f>
        <v/>
      </c>
      <c r="E103" s="53">
        <f>IF(A103="","",IF(D103&gt;=1,"Meta atingida",IF(D103&gt;=0.7,"Em progresso","Atenção")))</f>
        <v/>
      </c>
    </row>
    <row r="104">
      <c r="A104" s="55">
        <f>IF('Cadastro de Hábitos'!$B$98="","",'Cadastro de Hábitos'!$B$98)</f>
        <v/>
      </c>
      <c r="B104" s="56">
        <f>IF(A104="","",'Cadastro de Hábitos'!$E$98)</f>
        <v/>
      </c>
      <c r="C104" s="57">
        <f>IF(A104="","",COUNTIFS('Registro Diário'!$C$5:$C$104,A104,'Registro Diário'!$F$5:$F$104,"Sim",'Registro Diário'!$A$5:$A$104,"&gt;="&amp;$B$2,'Registro Diário'!$A$5:$A$104,"&lt;="&amp;$D$2))</f>
        <v/>
      </c>
      <c r="D104" s="58">
        <f>IF(A104="","",IFERROR(C104/B104,0))</f>
        <v/>
      </c>
      <c r="E104" s="57">
        <f>IF(A104="","",IF(D104&gt;=1,"Meta atingida",IF(D104&gt;=0.7,"Em progresso","Atenção")))</f>
        <v/>
      </c>
    </row>
    <row r="105">
      <c r="A105" s="51">
        <f>IF('Cadastro de Hábitos'!$B$99="","",'Cadastro de Hábitos'!$B$99)</f>
        <v/>
      </c>
      <c r="B105" s="52">
        <f>IF(A105="","",'Cadastro de Hábitos'!$E$99)</f>
        <v/>
      </c>
      <c r="C105" s="53">
        <f>IF(A105="","",COUNTIFS('Registro Diário'!$C$5:$C$104,A105,'Registro Diário'!$F$5:$F$104,"Sim",'Registro Diário'!$A$5:$A$104,"&gt;="&amp;$B$2,'Registro Diário'!$A$5:$A$104,"&lt;="&amp;$D$2))</f>
        <v/>
      </c>
      <c r="D105" s="54">
        <f>IF(A105="","",IFERROR(C105/B105,0))</f>
        <v/>
      </c>
      <c r="E105" s="53">
        <f>IF(A105="","",IF(D105&gt;=1,"Meta atingida",IF(D105&gt;=0.7,"Em progresso","Atenção")))</f>
        <v/>
      </c>
    </row>
    <row r="106">
      <c r="A106" s="55">
        <f>IF('Cadastro de Hábitos'!$B$100="","",'Cadastro de Hábitos'!$B$100)</f>
        <v/>
      </c>
      <c r="B106" s="56">
        <f>IF(A106="","",'Cadastro de Hábitos'!$E$100)</f>
        <v/>
      </c>
      <c r="C106" s="57">
        <f>IF(A106="","",COUNTIFS('Registro Diário'!$C$5:$C$104,A106,'Registro Diário'!$F$5:$F$104,"Sim",'Registro Diário'!$A$5:$A$104,"&gt;="&amp;$B$2,'Registro Diário'!$A$5:$A$104,"&lt;="&amp;$D$2))</f>
        <v/>
      </c>
      <c r="D106" s="58">
        <f>IF(A106="","",IFERROR(C106/B106,0))</f>
        <v/>
      </c>
      <c r="E106" s="57">
        <f>IF(A106="","",IF(D106&gt;=1,"Meta atingida",IF(D106&gt;=0.7,"Em progresso","Atenção")))</f>
        <v/>
      </c>
    </row>
    <row r="107">
      <c r="A107" s="51">
        <f>IF('Cadastro de Hábitos'!$B$101="","",'Cadastro de Hábitos'!$B$101)</f>
        <v/>
      </c>
      <c r="B107" s="52">
        <f>IF(A107="","",'Cadastro de Hábitos'!$E$101)</f>
        <v/>
      </c>
      <c r="C107" s="53">
        <f>IF(A107="","",COUNTIFS('Registro Diário'!$C$5:$C$104,A107,'Registro Diário'!$F$5:$F$104,"Sim",'Registro Diário'!$A$5:$A$104,"&gt;="&amp;$B$2,'Registro Diário'!$A$5:$A$104,"&lt;="&amp;$D$2))</f>
        <v/>
      </c>
      <c r="D107" s="54">
        <f>IF(A107="","",IFERROR(C107/B107,0))</f>
        <v/>
      </c>
      <c r="E107" s="53">
        <f>IF(A107="","",IF(D107&gt;=1,"Meta atingida",IF(D107&gt;=0.7,"Em progresso","Atenção")))</f>
        <v/>
      </c>
    </row>
    <row r="108">
      <c r="A108" s="55">
        <f>IF('Cadastro de Hábitos'!$B$102="","",'Cadastro de Hábitos'!$B$102)</f>
        <v/>
      </c>
      <c r="B108" s="56">
        <f>IF(A108="","",'Cadastro de Hábitos'!$E$102)</f>
        <v/>
      </c>
      <c r="C108" s="57">
        <f>IF(A108="","",COUNTIFS('Registro Diário'!$C$5:$C$104,A108,'Registro Diário'!$F$5:$F$104,"Sim",'Registro Diário'!$A$5:$A$104,"&gt;="&amp;$B$2,'Registro Diário'!$A$5:$A$104,"&lt;="&amp;$D$2))</f>
        <v/>
      </c>
      <c r="D108" s="58">
        <f>IF(A108="","",IFERROR(C108/B108,0))</f>
        <v/>
      </c>
      <c r="E108" s="57">
        <f>IF(A108="","",IF(D108&gt;=1,"Meta atingida",IF(D108&gt;=0.7,"Em progresso","Atenção")))</f>
        <v/>
      </c>
    </row>
    <row r="109">
      <c r="A109" s="51">
        <f>IF('Cadastro de Hábitos'!$B$103="","",'Cadastro de Hábitos'!$B$103)</f>
        <v/>
      </c>
      <c r="B109" s="52">
        <f>IF(A109="","",'Cadastro de Hábitos'!$E$103)</f>
        <v/>
      </c>
      <c r="C109" s="53">
        <f>IF(A109="","",COUNTIFS('Registro Diário'!$C$5:$C$104,A109,'Registro Diário'!$F$5:$F$104,"Sim",'Registro Diário'!$A$5:$A$104,"&gt;="&amp;$B$2,'Registro Diário'!$A$5:$A$104,"&lt;="&amp;$D$2))</f>
        <v/>
      </c>
      <c r="D109" s="54">
        <f>IF(A109="","",IFERROR(C109/B109,0))</f>
        <v/>
      </c>
      <c r="E109" s="53">
        <f>IF(A109="","",IF(D109&gt;=1,"Meta atingida",IF(D109&gt;=0.7,"Em progresso","Atenção")))</f>
        <v/>
      </c>
    </row>
    <row r="110">
      <c r="A110" s="55">
        <f>IF('Cadastro de Hábitos'!$B$104="","",'Cadastro de Hábitos'!$B$104)</f>
        <v/>
      </c>
      <c r="B110" s="56">
        <f>IF(A110="","",'Cadastro de Hábitos'!$E$104)</f>
        <v/>
      </c>
      <c r="C110" s="57">
        <f>IF(A110="","",COUNTIFS('Registro Diário'!$C$5:$C$104,A110,'Registro Diário'!$F$5:$F$104,"Sim",'Registro Diário'!$A$5:$A$104,"&gt;="&amp;$B$2,'Registro Diário'!$A$5:$A$104,"&lt;="&amp;$D$2))</f>
        <v/>
      </c>
      <c r="D110" s="58">
        <f>IF(A110="","",IFERROR(C110/B110,0))</f>
        <v/>
      </c>
      <c r="E110" s="57">
        <f>IF(A110="","",IF(D110&gt;=1,"Meta atingida",IF(D110&gt;=0.7,"Em progresso","Atenção")))</f>
        <v/>
      </c>
    </row>
  </sheetData>
  <mergeCells count="1">
    <mergeCell ref="A1:N1"/>
  </mergeCells>
  <conditionalFormatting sqref="D11:D110">
    <cfRule type="expression" priority="1" dxfId="0">
      <formula>AND($D11&lt;&gt;"",$D11&gt;=1)</formula>
    </cfRule>
    <cfRule type="expression" priority="2" dxfId="1">
      <formula>AND($D11&lt;&gt;"",$D11&gt;=0.7,$D11&lt;1)</formula>
    </cfRule>
    <cfRule type="expression" priority="3" dxfId="2">
      <formula>AND($D11&lt;&gt;"",$D11&lt;0.7)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4"/>
  <sheetViews>
    <sheetView showGridLines="0" zoomScale="62" zoomScaleNormal="62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4" customWidth="1" min="3" max="3"/>
    <col width="19" customWidth="1" min="4" max="4"/>
    <col width="24" customWidth="1" min="5" max="5"/>
    <col width="14" customWidth="1" min="6" max="6"/>
    <col width="22" customWidth="1" min="7" max="7"/>
    <col width="19" customWidth="1" min="8" max="8"/>
    <col width="12" customWidth="1" min="9" max="9"/>
    <col width="37" customWidth="1" min="10" max="10"/>
  </cols>
  <sheetData>
    <row r="1" ht="28" customHeight="1">
      <c r="A1" s="1" t="inlineStr">
        <is>
          <t>Registro Diário | Conte uma pequena vitória por vez</t>
        </is>
      </c>
    </row>
    <row r="2">
      <c r="A2" s="4" t="inlineStr">
        <is>
          <t>Preencha somente as células amarelas. Em Quantidade Realizada, informe apenas o número.</t>
        </is>
      </c>
    </row>
    <row r="3"/>
    <row r="4" ht="32" customHeight="1">
      <c r="A4" s="59" t="inlineStr">
        <is>
          <t>Data</t>
        </is>
      </c>
      <c r="B4" s="59" t="inlineStr">
        <is>
          <t>ID do Hábito</t>
        </is>
      </c>
      <c r="C4" s="59" t="inlineStr">
        <is>
          <t>Hábito</t>
        </is>
      </c>
      <c r="D4" s="59" t="inlineStr">
        <is>
          <t>Categoria</t>
        </is>
      </c>
      <c r="E4" s="59" t="inlineStr">
        <is>
          <t>Meta por Realização</t>
        </is>
      </c>
      <c r="F4" s="59" t="inlineStr">
        <is>
          <t>Realizado?</t>
        </is>
      </c>
      <c r="G4" s="59" t="inlineStr">
        <is>
          <t>Quantidade Realizada</t>
        </is>
      </c>
      <c r="H4" s="59" t="inlineStr">
        <is>
          <t>Percentual da Meta</t>
        </is>
      </c>
      <c r="I4" s="59" t="inlineStr">
        <is>
          <t>Pontos</t>
        </is>
      </c>
      <c r="J4" s="59" t="inlineStr">
        <is>
          <t>Observações</t>
        </is>
      </c>
    </row>
    <row r="5">
      <c r="A5" s="60" t="n">
        <v>46266</v>
      </c>
      <c r="B5" s="23" t="inlineStr">
        <is>
          <t>H001</t>
        </is>
      </c>
      <c r="C5" s="11">
        <f>IF(B5="","",IFERROR(VLOOKUP(B5,'Cadastro de Hábitos'!$A:$B,2,FALSE),"ID não encontrado"))</f>
        <v/>
      </c>
      <c r="D5" s="11">
        <f>IF(B5="","",IFERROR(VLOOKUP(B5,'Cadastro de Hábitos'!$A:$C,3,FALSE),""))</f>
        <v/>
      </c>
      <c r="E5" s="11">
        <f>IF(B5="","",IFERROR(VLOOKUP(B5,'Cadastro de Hábitos'!$A:$G,7,FALSE),""))</f>
        <v/>
      </c>
      <c r="F5" s="23" t="inlineStr">
        <is>
          <t>Sim</t>
        </is>
      </c>
      <c r="G5" s="38" t="n">
        <v>2</v>
      </c>
      <c r="H5" s="61">
        <f>IF(B5="","",IFERROR(MIN(1,G5/VALUE(LEFT(E5,FIND(" ",E5)-1))),IF(F5="Sim",1,0)))</f>
        <v/>
      </c>
      <c r="I5" s="39">
        <f>IF(B5="","",IF(F5="Sim",IF(H5&gt;=1,100,H5*100),0))</f>
        <v/>
      </c>
      <c r="J5" s="26" t="inlineStr">
        <is>
          <t>Meta diária concluída.</t>
        </is>
      </c>
    </row>
    <row r="6">
      <c r="A6" s="60" t="n">
        <v>46266</v>
      </c>
      <c r="B6" s="23" t="inlineStr">
        <is>
          <t>H002</t>
        </is>
      </c>
      <c r="C6" s="16">
        <f>IF(B6="","",IFERROR(VLOOKUP(B6,'Cadastro de Hábitos'!$A:$B,2,FALSE),"ID não encontrado"))</f>
        <v/>
      </c>
      <c r="D6" s="16">
        <f>IF(B6="","",IFERROR(VLOOKUP(B6,'Cadastro de Hábitos'!$A:$C,3,FALSE),""))</f>
        <v/>
      </c>
      <c r="E6" s="16">
        <f>IF(B6="","",IFERROR(VLOOKUP(B6,'Cadastro de Hábitos'!$A:$G,7,FALSE),""))</f>
        <v/>
      </c>
      <c r="F6" s="23" t="inlineStr">
        <is>
          <t>Sim</t>
        </is>
      </c>
      <c r="G6" s="38" t="n">
        <v>35</v>
      </c>
      <c r="H6" s="62">
        <f>IF(B6="","",IFERROR(MIN(1,G6/VALUE(LEFT(E6,FIND(" ",E6)-1))),IF(F6="Sim",1,0)))</f>
        <v/>
      </c>
      <c r="I6" s="40">
        <f>IF(B6="","",IF(F6="Sim",IF(H6&gt;=1,100,H6*100),0))</f>
        <v/>
      </c>
      <c r="J6" s="26" t="inlineStr">
        <is>
          <t>Caminhada no parque.</t>
        </is>
      </c>
    </row>
    <row r="7">
      <c r="A7" s="60" t="n">
        <v>46267</v>
      </c>
      <c r="B7" s="23" t="inlineStr">
        <is>
          <t>H004</t>
        </is>
      </c>
      <c r="C7" s="11">
        <f>IF(B7="","",IFERROR(VLOOKUP(B7,'Cadastro de Hábitos'!$A:$B,2,FALSE),"ID não encontrado"))</f>
        <v/>
      </c>
      <c r="D7" s="11">
        <f>IF(B7="","",IFERROR(VLOOKUP(B7,'Cadastro de Hábitos'!$A:$C,3,FALSE),""))</f>
        <v/>
      </c>
      <c r="E7" s="11">
        <f>IF(B7="","",IFERROR(VLOOKUP(B7,'Cadastro de Hábitos'!$A:$G,7,FALSE),""))</f>
        <v/>
      </c>
      <c r="F7" s="23" t="inlineStr">
        <is>
          <t>Sim</t>
        </is>
      </c>
      <c r="G7" s="38" t="n">
        <v>10</v>
      </c>
      <c r="H7" s="61">
        <f>IF(B7="","",IFERROR(MIN(1,G7/VALUE(LEFT(E7,FIND(" ",E7)-1))),IF(F7="Sim",1,0)))</f>
        <v/>
      </c>
      <c r="I7" s="39">
        <f>IF(B7="","",IF(F7="Sim",IF(H7&gt;=1,100,H7*100),0))</f>
        <v/>
      </c>
      <c r="J7" s="26" t="inlineStr">
        <is>
          <t>Meditação pela manhã.</t>
        </is>
      </c>
    </row>
    <row r="8">
      <c r="A8" s="60" t="n">
        <v>46267</v>
      </c>
      <c r="B8" s="23" t="inlineStr">
        <is>
          <t>H006</t>
        </is>
      </c>
      <c r="C8" s="16">
        <f>IF(B8="","",IFERROR(VLOOKUP(B8,'Cadastro de Hábitos'!$A:$B,2,FALSE),"ID não encontrado"))</f>
        <v/>
      </c>
      <c r="D8" s="16">
        <f>IF(B8="","",IFERROR(VLOOKUP(B8,'Cadastro de Hábitos'!$A:$C,3,FALSE),""))</f>
        <v/>
      </c>
      <c r="E8" s="16">
        <f>IF(B8="","",IFERROR(VLOOKUP(B8,'Cadastro de Hábitos'!$A:$G,7,FALSE),""))</f>
        <v/>
      </c>
      <c r="F8" s="23" t="inlineStr">
        <is>
          <t>Não</t>
        </is>
      </c>
      <c r="G8" s="38" t="n">
        <v>6.5</v>
      </c>
      <c r="H8" s="62">
        <f>IF(B8="","",IFERROR(MIN(1,G8/VALUE(LEFT(E8,FIND(" ",E8)-1))),IF(F8="Sim",1,0)))</f>
        <v/>
      </c>
      <c r="I8" s="40">
        <f>IF(B8="","",IF(F8="Sim",IF(H8&gt;=1,100,H8*100),0))</f>
        <v/>
      </c>
      <c r="J8" s="26" t="inlineStr">
        <is>
          <t>Noite com interrupções.</t>
        </is>
      </c>
    </row>
    <row r="9">
      <c r="A9" s="60" t="n">
        <v>46268</v>
      </c>
      <c r="B9" s="23" t="inlineStr">
        <is>
          <t>H003</t>
        </is>
      </c>
      <c r="C9" s="11">
        <f>IF(B9="","",IFERROR(VLOOKUP(B9,'Cadastro de Hábitos'!$A:$B,2,FALSE),"ID não encontrado"))</f>
        <v/>
      </c>
      <c r="D9" s="11">
        <f>IF(B9="","",IFERROR(VLOOKUP(B9,'Cadastro de Hábitos'!$A:$C,3,FALSE),""))</f>
        <v/>
      </c>
      <c r="E9" s="11">
        <f>IF(B9="","",IFERROR(VLOOKUP(B9,'Cadastro de Hábitos'!$A:$G,7,FALSE),""))</f>
        <v/>
      </c>
      <c r="F9" s="23" t="inlineStr">
        <is>
          <t>Sim</t>
        </is>
      </c>
      <c r="G9" s="38" t="n">
        <v>25</v>
      </c>
      <c r="H9" s="61">
        <f>IF(B9="","",IFERROR(MIN(1,G9/VALUE(LEFT(E9,FIND(" ",E9)-1))),IF(F9="Sim",1,0)))</f>
        <v/>
      </c>
      <c r="I9" s="39">
        <f>IF(B9="","",IF(F9="Sim",IF(H9&gt;=1,100,H9*100),0))</f>
        <v/>
      </c>
      <c r="J9" s="26" t="inlineStr">
        <is>
          <t>Leitura antes do trabalho.</t>
        </is>
      </c>
    </row>
    <row r="10">
      <c r="A10" s="60" t="n">
        <v>46268</v>
      </c>
      <c r="B10" s="23" t="inlineStr">
        <is>
          <t>H005</t>
        </is>
      </c>
      <c r="C10" s="16">
        <f>IF(B10="","",IFERROR(VLOOKUP(B10,'Cadastro de Hábitos'!$A:$B,2,FALSE),"ID não encontrado"))</f>
        <v/>
      </c>
      <c r="D10" s="16">
        <f>IF(B10="","",IFERROR(VLOOKUP(B10,'Cadastro de Hábitos'!$A:$C,3,FALSE),""))</f>
        <v/>
      </c>
      <c r="E10" s="16">
        <f>IF(B10="","",IFERROR(VLOOKUP(B10,'Cadastro de Hábitos'!$A:$G,7,FALSE),""))</f>
        <v/>
      </c>
      <c r="F10" s="23" t="inlineStr">
        <is>
          <t>Sim</t>
        </is>
      </c>
      <c r="G10" s="38" t="n">
        <v>30</v>
      </c>
      <c r="H10" s="62">
        <f>IF(B10="","",IFERROR(MIN(1,G10/VALUE(LEFT(E10,FIND(" ",E10)-1))),IF(F10="Sim",1,0)))</f>
        <v/>
      </c>
      <c r="I10" s="40">
        <f>IF(B10="","",IF(F10="Sim",IF(H10&gt;=1,100,H10*100),0))</f>
        <v/>
      </c>
      <c r="J10" s="26" t="inlineStr">
        <is>
          <t>Aula online concluída.</t>
        </is>
      </c>
    </row>
    <row r="11">
      <c r="A11" s="60" t="n">
        <v>46269</v>
      </c>
      <c r="B11" s="23" t="inlineStr">
        <is>
          <t>H008</t>
        </is>
      </c>
      <c r="C11" s="11">
        <f>IF(B11="","",IFERROR(VLOOKUP(B11,'Cadastro de Hábitos'!$A:$B,2,FALSE),"ID não encontrado"))</f>
        <v/>
      </c>
      <c r="D11" s="11">
        <f>IF(B11="","",IFERROR(VLOOKUP(B11,'Cadastro de Hábitos'!$A:$C,3,FALSE),""))</f>
        <v/>
      </c>
      <c r="E11" s="11">
        <f>IF(B11="","",IFERROR(VLOOKUP(B11,'Cadastro de Hábitos'!$A:$G,7,FALSE),""))</f>
        <v/>
      </c>
      <c r="F11" s="23" t="inlineStr">
        <is>
          <t>Sim</t>
        </is>
      </c>
      <c r="G11" s="38" t="n">
        <v>1</v>
      </c>
      <c r="H11" s="61">
        <f>IF(B11="","",IFERROR(MIN(1,G11/VALUE(LEFT(E11,FIND(" ",E11)-1))),IF(F11="Sim",1,0)))</f>
        <v/>
      </c>
      <c r="I11" s="39">
        <f>IF(B11="","",IF(F11="Sim",IF(H11&gt;=1,100,H11*100),0))</f>
        <v/>
      </c>
      <c r="J11" s="26" t="inlineStr">
        <is>
          <t>Celular guardado antes das 21h.</t>
        </is>
      </c>
    </row>
    <row r="12">
      <c r="A12" s="60" t="n">
        <v>46270</v>
      </c>
      <c r="B12" s="23" t="inlineStr">
        <is>
          <t>H009</t>
        </is>
      </c>
      <c r="C12" s="16">
        <f>IF(B12="","",IFERROR(VLOOKUP(B12,'Cadastro de Hábitos'!$A:$B,2,FALSE),"ID não encontrado"))</f>
        <v/>
      </c>
      <c r="D12" s="16">
        <f>IF(B12="","",IFERROR(VLOOKUP(B12,'Cadastro de Hábitos'!$A:$C,3,FALSE),""))</f>
        <v/>
      </c>
      <c r="E12" s="16">
        <f>IF(B12="","",IFERROR(VLOOKUP(B12,'Cadastro de Hábitos'!$A:$G,7,FALSE),""))</f>
        <v/>
      </c>
      <c r="F12" s="23" t="inlineStr">
        <is>
          <t>Sim</t>
        </is>
      </c>
      <c r="G12" s="38" t="n">
        <v>2</v>
      </c>
      <c r="H12" s="62">
        <f>IF(B12="","",IFERROR(MIN(1,G12/VALUE(LEFT(E12,FIND(" ",E12)-1))),IF(F12="Sim",1,0)))</f>
        <v/>
      </c>
      <c r="I12" s="40">
        <f>IF(B12="","",IF(F12="Sim",IF(H12&gt;=1,100,H12*100),0))</f>
        <v/>
      </c>
      <c r="J12" s="26" t="inlineStr">
        <is>
          <t>Refeições preparadas para o fim de semana.</t>
        </is>
      </c>
    </row>
    <row r="13">
      <c r="A13" s="60" t="n">
        <v>46271</v>
      </c>
      <c r="B13" s="23" t="inlineStr">
        <is>
          <t>H007</t>
        </is>
      </c>
      <c r="C13" s="11">
        <f>IF(B13="","",IFERROR(VLOOKUP(B13,'Cadastro de Hábitos'!$A:$B,2,FALSE),"ID não encontrado"))</f>
        <v/>
      </c>
      <c r="D13" s="11">
        <f>IF(B13="","",IFERROR(VLOOKUP(B13,'Cadastro de Hábitos'!$A:$C,3,FALSE),""))</f>
        <v/>
      </c>
      <c r="E13" s="11">
        <f>IF(B13="","",IFERROR(VLOOKUP(B13,'Cadastro de Hábitos'!$A:$G,7,FALSE),""))</f>
        <v/>
      </c>
      <c r="F13" s="23" t="inlineStr">
        <is>
          <t>Não</t>
        </is>
      </c>
      <c r="G13" s="38" t="n">
        <v>0</v>
      </c>
      <c r="H13" s="61">
        <f>IF(B13="","",IFERROR(MIN(1,G13/VALUE(LEFT(E13,FIND(" ",E13)-1))),IF(F13="Sim",1,0)))</f>
        <v/>
      </c>
      <c r="I13" s="39">
        <f>IF(B13="","",IF(F13="Sim",IF(H13&gt;=1,100,H13*100),0))</f>
        <v/>
      </c>
      <c r="J13" s="26" t="inlineStr">
        <is>
          <t>Revisão financeira adiada.</t>
        </is>
      </c>
    </row>
    <row r="14">
      <c r="A14" s="60" t="n">
        <v>46272</v>
      </c>
      <c r="B14" s="23" t="inlineStr">
        <is>
          <t>H010</t>
        </is>
      </c>
      <c r="C14" s="16">
        <f>IF(B14="","",IFERROR(VLOOKUP(B14,'Cadastro de Hábitos'!$A:$B,2,FALSE),"ID não encontrado"))</f>
        <v/>
      </c>
      <c r="D14" s="16">
        <f>IF(B14="","",IFERROR(VLOOKUP(B14,'Cadastro de Hábitos'!$A:$C,3,FALSE),""))</f>
        <v/>
      </c>
      <c r="E14" s="16">
        <f>IF(B14="","",IFERROR(VLOOKUP(B14,'Cadastro de Hábitos'!$A:$G,7,FALSE),""))</f>
        <v/>
      </c>
      <c r="F14" s="23" t="inlineStr">
        <is>
          <t>Sim</t>
        </is>
      </c>
      <c r="G14" s="38" t="n">
        <v>1</v>
      </c>
      <c r="H14" s="62">
        <f>IF(B14="","",IFERROR(MIN(1,G14/VALUE(LEFT(E14,FIND(" ",E14)-1))),IF(F14="Sim",1,0)))</f>
        <v/>
      </c>
      <c r="I14" s="40">
        <f>IF(B14="","",IF(F14="Sim",IF(H14&gt;=1,100,H14*100),0))</f>
        <v/>
      </c>
      <c r="J14" s="26" t="inlineStr">
        <is>
          <t>Videochamada com a família.</t>
        </is>
      </c>
    </row>
    <row r="15">
      <c r="A15" s="60" t="n"/>
      <c r="B15" s="23" t="n"/>
      <c r="C15" s="11">
        <f>IF(B15="","",IFERROR(VLOOKUP(B15,'Cadastro de Hábitos'!$A:$B,2,FALSE),"ID não encontrado"))</f>
        <v/>
      </c>
      <c r="D15" s="11">
        <f>IF(B15="","",IFERROR(VLOOKUP(B15,'Cadastro de Hábitos'!$A:$C,3,FALSE),""))</f>
        <v/>
      </c>
      <c r="E15" s="11">
        <f>IF(B15="","",IFERROR(VLOOKUP(B15,'Cadastro de Hábitos'!$A:$G,7,FALSE),""))</f>
        <v/>
      </c>
      <c r="F15" s="23" t="n"/>
      <c r="G15" s="38" t="n"/>
      <c r="H15" s="61">
        <f>IF(B15="","",IFERROR(MIN(1,G15/VALUE(LEFT(E15,FIND(" ",E15)-1))),IF(F15="Sim",1,0)))</f>
        <v/>
      </c>
      <c r="I15" s="39">
        <f>IF(B15="","",IF(F15="Sim",IF(H15&gt;=1,100,H15*100),0))</f>
        <v/>
      </c>
      <c r="J15" s="26" t="n"/>
    </row>
    <row r="16">
      <c r="A16" s="60" t="n"/>
      <c r="B16" s="23" t="n"/>
      <c r="C16" s="16">
        <f>IF(B16="","",IFERROR(VLOOKUP(B16,'Cadastro de Hábitos'!$A:$B,2,FALSE),"ID não encontrado"))</f>
        <v/>
      </c>
      <c r="D16" s="16">
        <f>IF(B16="","",IFERROR(VLOOKUP(B16,'Cadastro de Hábitos'!$A:$C,3,FALSE),""))</f>
        <v/>
      </c>
      <c r="E16" s="16">
        <f>IF(B16="","",IFERROR(VLOOKUP(B16,'Cadastro de Hábitos'!$A:$G,7,FALSE),""))</f>
        <v/>
      </c>
      <c r="F16" s="23" t="n"/>
      <c r="G16" s="38" t="n"/>
      <c r="H16" s="62">
        <f>IF(B16="","",IFERROR(MIN(1,G16/VALUE(LEFT(E16,FIND(" ",E16)-1))),IF(F16="Sim",1,0)))</f>
        <v/>
      </c>
      <c r="I16" s="40">
        <f>IF(B16="","",IF(F16="Sim",IF(H16&gt;=1,100,H16*100),0))</f>
        <v/>
      </c>
      <c r="J16" s="26" t="n"/>
    </row>
    <row r="17">
      <c r="A17" s="60" t="n"/>
      <c r="B17" s="23" t="n"/>
      <c r="C17" s="11">
        <f>IF(B17="","",IFERROR(VLOOKUP(B17,'Cadastro de Hábitos'!$A:$B,2,FALSE),"ID não encontrado"))</f>
        <v/>
      </c>
      <c r="D17" s="11">
        <f>IF(B17="","",IFERROR(VLOOKUP(B17,'Cadastro de Hábitos'!$A:$C,3,FALSE),""))</f>
        <v/>
      </c>
      <c r="E17" s="11">
        <f>IF(B17="","",IFERROR(VLOOKUP(B17,'Cadastro de Hábitos'!$A:$G,7,FALSE),""))</f>
        <v/>
      </c>
      <c r="F17" s="23" t="n"/>
      <c r="G17" s="38" t="n"/>
      <c r="H17" s="61">
        <f>IF(B17="","",IFERROR(MIN(1,G17/VALUE(LEFT(E17,FIND(" ",E17)-1))),IF(F17="Sim",1,0)))</f>
        <v/>
      </c>
      <c r="I17" s="39">
        <f>IF(B17="","",IF(F17="Sim",IF(H17&gt;=1,100,H17*100),0))</f>
        <v/>
      </c>
      <c r="J17" s="26" t="n"/>
    </row>
    <row r="18">
      <c r="A18" s="60" t="n"/>
      <c r="B18" s="23" t="n"/>
      <c r="C18" s="16">
        <f>IF(B18="","",IFERROR(VLOOKUP(B18,'Cadastro de Hábitos'!$A:$B,2,FALSE),"ID não encontrado"))</f>
        <v/>
      </c>
      <c r="D18" s="16">
        <f>IF(B18="","",IFERROR(VLOOKUP(B18,'Cadastro de Hábitos'!$A:$C,3,FALSE),""))</f>
        <v/>
      </c>
      <c r="E18" s="16">
        <f>IF(B18="","",IFERROR(VLOOKUP(B18,'Cadastro de Hábitos'!$A:$G,7,FALSE),""))</f>
        <v/>
      </c>
      <c r="F18" s="23" t="n"/>
      <c r="G18" s="38" t="n"/>
      <c r="H18" s="62">
        <f>IF(B18="","",IFERROR(MIN(1,G18/VALUE(LEFT(E18,FIND(" ",E18)-1))),IF(F18="Sim",1,0)))</f>
        <v/>
      </c>
      <c r="I18" s="40">
        <f>IF(B18="","",IF(F18="Sim",IF(H18&gt;=1,100,H18*100),0))</f>
        <v/>
      </c>
      <c r="J18" s="26" t="n"/>
    </row>
    <row r="19">
      <c r="A19" s="60" t="n"/>
      <c r="B19" s="23" t="n"/>
      <c r="C19" s="11">
        <f>IF(B19="","",IFERROR(VLOOKUP(B19,'Cadastro de Hábitos'!$A:$B,2,FALSE),"ID não encontrado"))</f>
        <v/>
      </c>
      <c r="D19" s="11">
        <f>IF(B19="","",IFERROR(VLOOKUP(B19,'Cadastro de Hábitos'!$A:$C,3,FALSE),""))</f>
        <v/>
      </c>
      <c r="E19" s="11">
        <f>IF(B19="","",IFERROR(VLOOKUP(B19,'Cadastro de Hábitos'!$A:$G,7,FALSE),""))</f>
        <v/>
      </c>
      <c r="F19" s="23" t="n"/>
      <c r="G19" s="38" t="n"/>
      <c r="H19" s="61">
        <f>IF(B19="","",IFERROR(MIN(1,G19/VALUE(LEFT(E19,FIND(" ",E19)-1))),IF(F19="Sim",1,0)))</f>
        <v/>
      </c>
      <c r="I19" s="39">
        <f>IF(B19="","",IF(F19="Sim",IF(H19&gt;=1,100,H19*100),0))</f>
        <v/>
      </c>
      <c r="J19" s="26" t="n"/>
    </row>
    <row r="20">
      <c r="A20" s="60" t="n"/>
      <c r="B20" s="23" t="n"/>
      <c r="C20" s="16">
        <f>IF(B20="","",IFERROR(VLOOKUP(B20,'Cadastro de Hábitos'!$A:$B,2,FALSE),"ID não encontrado"))</f>
        <v/>
      </c>
      <c r="D20" s="16">
        <f>IF(B20="","",IFERROR(VLOOKUP(B20,'Cadastro de Hábitos'!$A:$C,3,FALSE),""))</f>
        <v/>
      </c>
      <c r="E20" s="16">
        <f>IF(B20="","",IFERROR(VLOOKUP(B20,'Cadastro de Hábitos'!$A:$G,7,FALSE),""))</f>
        <v/>
      </c>
      <c r="F20" s="23" t="n"/>
      <c r="G20" s="38" t="n"/>
      <c r="H20" s="62">
        <f>IF(B20="","",IFERROR(MIN(1,G20/VALUE(LEFT(E20,FIND(" ",E20)-1))),IF(F20="Sim",1,0)))</f>
        <v/>
      </c>
      <c r="I20" s="40">
        <f>IF(B20="","",IF(F20="Sim",IF(H20&gt;=1,100,H20*100),0))</f>
        <v/>
      </c>
      <c r="J20" s="26" t="n"/>
    </row>
    <row r="21">
      <c r="A21" s="60" t="n"/>
      <c r="B21" s="23" t="n"/>
      <c r="C21" s="11">
        <f>IF(B21="","",IFERROR(VLOOKUP(B21,'Cadastro de Hábitos'!$A:$B,2,FALSE),"ID não encontrado"))</f>
        <v/>
      </c>
      <c r="D21" s="11">
        <f>IF(B21="","",IFERROR(VLOOKUP(B21,'Cadastro de Hábitos'!$A:$C,3,FALSE),""))</f>
        <v/>
      </c>
      <c r="E21" s="11">
        <f>IF(B21="","",IFERROR(VLOOKUP(B21,'Cadastro de Hábitos'!$A:$G,7,FALSE),""))</f>
        <v/>
      </c>
      <c r="F21" s="23" t="n"/>
      <c r="G21" s="38" t="n"/>
      <c r="H21" s="61">
        <f>IF(B21="","",IFERROR(MIN(1,G21/VALUE(LEFT(E21,FIND(" ",E21)-1))),IF(F21="Sim",1,0)))</f>
        <v/>
      </c>
      <c r="I21" s="39">
        <f>IF(B21="","",IF(F21="Sim",IF(H21&gt;=1,100,H21*100),0))</f>
        <v/>
      </c>
      <c r="J21" s="26" t="n"/>
    </row>
    <row r="22">
      <c r="A22" s="60" t="n"/>
      <c r="B22" s="23" t="n"/>
      <c r="C22" s="16">
        <f>IF(B22="","",IFERROR(VLOOKUP(B22,'Cadastro de Hábitos'!$A:$B,2,FALSE),"ID não encontrado"))</f>
        <v/>
      </c>
      <c r="D22" s="16">
        <f>IF(B22="","",IFERROR(VLOOKUP(B22,'Cadastro de Hábitos'!$A:$C,3,FALSE),""))</f>
        <v/>
      </c>
      <c r="E22" s="16">
        <f>IF(B22="","",IFERROR(VLOOKUP(B22,'Cadastro de Hábitos'!$A:$G,7,FALSE),""))</f>
        <v/>
      </c>
      <c r="F22" s="23" t="n"/>
      <c r="G22" s="38" t="n"/>
      <c r="H22" s="62">
        <f>IF(B22="","",IFERROR(MIN(1,G22/VALUE(LEFT(E22,FIND(" ",E22)-1))),IF(F22="Sim",1,0)))</f>
        <v/>
      </c>
      <c r="I22" s="40">
        <f>IF(B22="","",IF(F22="Sim",IF(H22&gt;=1,100,H22*100),0))</f>
        <v/>
      </c>
      <c r="J22" s="26" t="n"/>
    </row>
    <row r="23">
      <c r="A23" s="60" t="n"/>
      <c r="B23" s="23" t="n"/>
      <c r="C23" s="11">
        <f>IF(B23="","",IFERROR(VLOOKUP(B23,'Cadastro de Hábitos'!$A:$B,2,FALSE),"ID não encontrado"))</f>
        <v/>
      </c>
      <c r="D23" s="11">
        <f>IF(B23="","",IFERROR(VLOOKUP(B23,'Cadastro de Hábitos'!$A:$C,3,FALSE),""))</f>
        <v/>
      </c>
      <c r="E23" s="11">
        <f>IF(B23="","",IFERROR(VLOOKUP(B23,'Cadastro de Hábitos'!$A:$G,7,FALSE),""))</f>
        <v/>
      </c>
      <c r="F23" s="23" t="n"/>
      <c r="G23" s="38" t="n"/>
      <c r="H23" s="61">
        <f>IF(B23="","",IFERROR(MIN(1,G23/VALUE(LEFT(E23,FIND(" ",E23)-1))),IF(F23="Sim",1,0)))</f>
        <v/>
      </c>
      <c r="I23" s="39">
        <f>IF(B23="","",IF(F23="Sim",IF(H23&gt;=1,100,H23*100),0))</f>
        <v/>
      </c>
      <c r="J23" s="26" t="n"/>
    </row>
    <row r="24">
      <c r="A24" s="60" t="n"/>
      <c r="B24" s="23" t="n"/>
      <c r="C24" s="16">
        <f>IF(B24="","",IFERROR(VLOOKUP(B24,'Cadastro de Hábitos'!$A:$B,2,FALSE),"ID não encontrado"))</f>
        <v/>
      </c>
      <c r="D24" s="16">
        <f>IF(B24="","",IFERROR(VLOOKUP(B24,'Cadastro de Hábitos'!$A:$C,3,FALSE),""))</f>
        <v/>
      </c>
      <c r="E24" s="16">
        <f>IF(B24="","",IFERROR(VLOOKUP(B24,'Cadastro de Hábitos'!$A:$G,7,FALSE),""))</f>
        <v/>
      </c>
      <c r="F24" s="23" t="n"/>
      <c r="G24" s="38" t="n"/>
      <c r="H24" s="62">
        <f>IF(B24="","",IFERROR(MIN(1,G24/VALUE(LEFT(E24,FIND(" ",E24)-1))),IF(F24="Sim",1,0)))</f>
        <v/>
      </c>
      <c r="I24" s="40">
        <f>IF(B24="","",IF(F24="Sim",IF(H24&gt;=1,100,H24*100),0))</f>
        <v/>
      </c>
      <c r="J24" s="26" t="n"/>
    </row>
    <row r="25">
      <c r="A25" s="60" t="n"/>
      <c r="B25" s="23" t="n"/>
      <c r="C25" s="11">
        <f>IF(B25="","",IFERROR(VLOOKUP(B25,'Cadastro de Hábitos'!$A:$B,2,FALSE),"ID não encontrado"))</f>
        <v/>
      </c>
      <c r="D25" s="11">
        <f>IF(B25="","",IFERROR(VLOOKUP(B25,'Cadastro de Hábitos'!$A:$C,3,FALSE),""))</f>
        <v/>
      </c>
      <c r="E25" s="11">
        <f>IF(B25="","",IFERROR(VLOOKUP(B25,'Cadastro de Hábitos'!$A:$G,7,FALSE),""))</f>
        <v/>
      </c>
      <c r="F25" s="23" t="n"/>
      <c r="G25" s="38" t="n"/>
      <c r="H25" s="61">
        <f>IF(B25="","",IFERROR(MIN(1,G25/VALUE(LEFT(E25,FIND(" ",E25)-1))),IF(F25="Sim",1,0)))</f>
        <v/>
      </c>
      <c r="I25" s="39">
        <f>IF(B25="","",IF(F25="Sim",IF(H25&gt;=1,100,H25*100),0))</f>
        <v/>
      </c>
      <c r="J25" s="26" t="n"/>
    </row>
    <row r="26">
      <c r="A26" s="60" t="n"/>
      <c r="B26" s="23" t="n"/>
      <c r="C26" s="16">
        <f>IF(B26="","",IFERROR(VLOOKUP(B26,'Cadastro de Hábitos'!$A:$B,2,FALSE),"ID não encontrado"))</f>
        <v/>
      </c>
      <c r="D26" s="16">
        <f>IF(B26="","",IFERROR(VLOOKUP(B26,'Cadastro de Hábitos'!$A:$C,3,FALSE),""))</f>
        <v/>
      </c>
      <c r="E26" s="16">
        <f>IF(B26="","",IFERROR(VLOOKUP(B26,'Cadastro de Hábitos'!$A:$G,7,FALSE),""))</f>
        <v/>
      </c>
      <c r="F26" s="23" t="n"/>
      <c r="G26" s="38" t="n"/>
      <c r="H26" s="62">
        <f>IF(B26="","",IFERROR(MIN(1,G26/VALUE(LEFT(E26,FIND(" ",E26)-1))),IF(F26="Sim",1,0)))</f>
        <v/>
      </c>
      <c r="I26" s="40">
        <f>IF(B26="","",IF(F26="Sim",IF(H26&gt;=1,100,H26*100),0))</f>
        <v/>
      </c>
      <c r="J26" s="26" t="n"/>
    </row>
    <row r="27">
      <c r="A27" s="60" t="n"/>
      <c r="B27" s="23" t="n"/>
      <c r="C27" s="11">
        <f>IF(B27="","",IFERROR(VLOOKUP(B27,'Cadastro de Hábitos'!$A:$B,2,FALSE),"ID não encontrado"))</f>
        <v/>
      </c>
      <c r="D27" s="11">
        <f>IF(B27="","",IFERROR(VLOOKUP(B27,'Cadastro de Hábitos'!$A:$C,3,FALSE),""))</f>
        <v/>
      </c>
      <c r="E27" s="11">
        <f>IF(B27="","",IFERROR(VLOOKUP(B27,'Cadastro de Hábitos'!$A:$G,7,FALSE),""))</f>
        <v/>
      </c>
      <c r="F27" s="23" t="n"/>
      <c r="G27" s="38" t="n"/>
      <c r="H27" s="61">
        <f>IF(B27="","",IFERROR(MIN(1,G27/VALUE(LEFT(E27,FIND(" ",E27)-1))),IF(F27="Sim",1,0)))</f>
        <v/>
      </c>
      <c r="I27" s="39">
        <f>IF(B27="","",IF(F27="Sim",IF(H27&gt;=1,100,H27*100),0))</f>
        <v/>
      </c>
      <c r="J27" s="26" t="n"/>
    </row>
    <row r="28">
      <c r="A28" s="60" t="n"/>
      <c r="B28" s="23" t="n"/>
      <c r="C28" s="16">
        <f>IF(B28="","",IFERROR(VLOOKUP(B28,'Cadastro de Hábitos'!$A:$B,2,FALSE),"ID não encontrado"))</f>
        <v/>
      </c>
      <c r="D28" s="16">
        <f>IF(B28="","",IFERROR(VLOOKUP(B28,'Cadastro de Hábitos'!$A:$C,3,FALSE),""))</f>
        <v/>
      </c>
      <c r="E28" s="16">
        <f>IF(B28="","",IFERROR(VLOOKUP(B28,'Cadastro de Hábitos'!$A:$G,7,FALSE),""))</f>
        <v/>
      </c>
      <c r="F28" s="23" t="n"/>
      <c r="G28" s="38" t="n"/>
      <c r="H28" s="62">
        <f>IF(B28="","",IFERROR(MIN(1,G28/VALUE(LEFT(E28,FIND(" ",E28)-1))),IF(F28="Sim",1,0)))</f>
        <v/>
      </c>
      <c r="I28" s="40">
        <f>IF(B28="","",IF(F28="Sim",IF(H28&gt;=1,100,H28*100),0))</f>
        <v/>
      </c>
      <c r="J28" s="26" t="n"/>
    </row>
    <row r="29">
      <c r="A29" s="60" t="n"/>
      <c r="B29" s="23" t="n"/>
      <c r="C29" s="11">
        <f>IF(B29="","",IFERROR(VLOOKUP(B29,'Cadastro de Hábitos'!$A:$B,2,FALSE),"ID não encontrado"))</f>
        <v/>
      </c>
      <c r="D29" s="11">
        <f>IF(B29="","",IFERROR(VLOOKUP(B29,'Cadastro de Hábitos'!$A:$C,3,FALSE),""))</f>
        <v/>
      </c>
      <c r="E29" s="11">
        <f>IF(B29="","",IFERROR(VLOOKUP(B29,'Cadastro de Hábitos'!$A:$G,7,FALSE),""))</f>
        <v/>
      </c>
      <c r="F29" s="23" t="n"/>
      <c r="G29" s="38" t="n"/>
      <c r="H29" s="61">
        <f>IF(B29="","",IFERROR(MIN(1,G29/VALUE(LEFT(E29,FIND(" ",E29)-1))),IF(F29="Sim",1,0)))</f>
        <v/>
      </c>
      <c r="I29" s="39">
        <f>IF(B29="","",IF(F29="Sim",IF(H29&gt;=1,100,H29*100),0))</f>
        <v/>
      </c>
      <c r="J29" s="26" t="n"/>
    </row>
    <row r="30">
      <c r="A30" s="60" t="n"/>
      <c r="B30" s="23" t="n"/>
      <c r="C30" s="16">
        <f>IF(B30="","",IFERROR(VLOOKUP(B30,'Cadastro de Hábitos'!$A:$B,2,FALSE),"ID não encontrado"))</f>
        <v/>
      </c>
      <c r="D30" s="16">
        <f>IF(B30="","",IFERROR(VLOOKUP(B30,'Cadastro de Hábitos'!$A:$C,3,FALSE),""))</f>
        <v/>
      </c>
      <c r="E30" s="16">
        <f>IF(B30="","",IFERROR(VLOOKUP(B30,'Cadastro de Hábitos'!$A:$G,7,FALSE),""))</f>
        <v/>
      </c>
      <c r="F30" s="23" t="n"/>
      <c r="G30" s="38" t="n"/>
      <c r="H30" s="62">
        <f>IF(B30="","",IFERROR(MIN(1,G30/VALUE(LEFT(E30,FIND(" ",E30)-1))),IF(F30="Sim",1,0)))</f>
        <v/>
      </c>
      <c r="I30" s="40">
        <f>IF(B30="","",IF(F30="Sim",IF(H30&gt;=1,100,H30*100),0))</f>
        <v/>
      </c>
      <c r="J30" s="26" t="n"/>
    </row>
    <row r="31">
      <c r="A31" s="60" t="n"/>
      <c r="B31" s="23" t="n"/>
      <c r="C31" s="11">
        <f>IF(B31="","",IFERROR(VLOOKUP(B31,'Cadastro de Hábitos'!$A:$B,2,FALSE),"ID não encontrado"))</f>
        <v/>
      </c>
      <c r="D31" s="11">
        <f>IF(B31="","",IFERROR(VLOOKUP(B31,'Cadastro de Hábitos'!$A:$C,3,FALSE),""))</f>
        <v/>
      </c>
      <c r="E31" s="11">
        <f>IF(B31="","",IFERROR(VLOOKUP(B31,'Cadastro de Hábitos'!$A:$G,7,FALSE),""))</f>
        <v/>
      </c>
      <c r="F31" s="23" t="n"/>
      <c r="G31" s="38" t="n"/>
      <c r="H31" s="61">
        <f>IF(B31="","",IFERROR(MIN(1,G31/VALUE(LEFT(E31,FIND(" ",E31)-1))),IF(F31="Sim",1,0)))</f>
        <v/>
      </c>
      <c r="I31" s="39">
        <f>IF(B31="","",IF(F31="Sim",IF(H31&gt;=1,100,H31*100),0))</f>
        <v/>
      </c>
      <c r="J31" s="26" t="n"/>
    </row>
    <row r="32">
      <c r="A32" s="60" t="n"/>
      <c r="B32" s="23" t="n"/>
      <c r="C32" s="16">
        <f>IF(B32="","",IFERROR(VLOOKUP(B32,'Cadastro de Hábitos'!$A:$B,2,FALSE),"ID não encontrado"))</f>
        <v/>
      </c>
      <c r="D32" s="16">
        <f>IF(B32="","",IFERROR(VLOOKUP(B32,'Cadastro de Hábitos'!$A:$C,3,FALSE),""))</f>
        <v/>
      </c>
      <c r="E32" s="16">
        <f>IF(B32="","",IFERROR(VLOOKUP(B32,'Cadastro de Hábitos'!$A:$G,7,FALSE),""))</f>
        <v/>
      </c>
      <c r="F32" s="23" t="n"/>
      <c r="G32" s="38" t="n"/>
      <c r="H32" s="62">
        <f>IF(B32="","",IFERROR(MIN(1,G32/VALUE(LEFT(E32,FIND(" ",E32)-1))),IF(F32="Sim",1,0)))</f>
        <v/>
      </c>
      <c r="I32" s="40">
        <f>IF(B32="","",IF(F32="Sim",IF(H32&gt;=1,100,H32*100),0))</f>
        <v/>
      </c>
      <c r="J32" s="26" t="n"/>
    </row>
    <row r="33">
      <c r="A33" s="60" t="n"/>
      <c r="B33" s="23" t="n"/>
      <c r="C33" s="11">
        <f>IF(B33="","",IFERROR(VLOOKUP(B33,'Cadastro de Hábitos'!$A:$B,2,FALSE),"ID não encontrado"))</f>
        <v/>
      </c>
      <c r="D33" s="11">
        <f>IF(B33="","",IFERROR(VLOOKUP(B33,'Cadastro de Hábitos'!$A:$C,3,FALSE),""))</f>
        <v/>
      </c>
      <c r="E33" s="11">
        <f>IF(B33="","",IFERROR(VLOOKUP(B33,'Cadastro de Hábitos'!$A:$G,7,FALSE),""))</f>
        <v/>
      </c>
      <c r="F33" s="23" t="n"/>
      <c r="G33" s="38" t="n"/>
      <c r="H33" s="61">
        <f>IF(B33="","",IFERROR(MIN(1,G33/VALUE(LEFT(E33,FIND(" ",E33)-1))),IF(F33="Sim",1,0)))</f>
        <v/>
      </c>
      <c r="I33" s="39">
        <f>IF(B33="","",IF(F33="Sim",IF(H33&gt;=1,100,H33*100),0))</f>
        <v/>
      </c>
      <c r="J33" s="26" t="n"/>
    </row>
    <row r="34">
      <c r="A34" s="60" t="n"/>
      <c r="B34" s="23" t="n"/>
      <c r="C34" s="16">
        <f>IF(B34="","",IFERROR(VLOOKUP(B34,'Cadastro de Hábitos'!$A:$B,2,FALSE),"ID não encontrado"))</f>
        <v/>
      </c>
      <c r="D34" s="16">
        <f>IF(B34="","",IFERROR(VLOOKUP(B34,'Cadastro de Hábitos'!$A:$C,3,FALSE),""))</f>
        <v/>
      </c>
      <c r="E34" s="16">
        <f>IF(B34="","",IFERROR(VLOOKUP(B34,'Cadastro de Hábitos'!$A:$G,7,FALSE),""))</f>
        <v/>
      </c>
      <c r="F34" s="23" t="n"/>
      <c r="G34" s="38" t="n"/>
      <c r="H34" s="62">
        <f>IF(B34="","",IFERROR(MIN(1,G34/VALUE(LEFT(E34,FIND(" ",E34)-1))),IF(F34="Sim",1,0)))</f>
        <v/>
      </c>
      <c r="I34" s="40">
        <f>IF(B34="","",IF(F34="Sim",IF(H34&gt;=1,100,H34*100),0))</f>
        <v/>
      </c>
      <c r="J34" s="26" t="n"/>
    </row>
    <row r="35">
      <c r="A35" s="60" t="n"/>
      <c r="B35" s="23" t="n"/>
      <c r="C35" s="11">
        <f>IF(B35="","",IFERROR(VLOOKUP(B35,'Cadastro de Hábitos'!$A:$B,2,FALSE),"ID não encontrado"))</f>
        <v/>
      </c>
      <c r="D35" s="11">
        <f>IF(B35="","",IFERROR(VLOOKUP(B35,'Cadastro de Hábitos'!$A:$C,3,FALSE),""))</f>
        <v/>
      </c>
      <c r="E35" s="11">
        <f>IF(B35="","",IFERROR(VLOOKUP(B35,'Cadastro de Hábitos'!$A:$G,7,FALSE),""))</f>
        <v/>
      </c>
      <c r="F35" s="23" t="n"/>
      <c r="G35" s="38" t="n"/>
      <c r="H35" s="61">
        <f>IF(B35="","",IFERROR(MIN(1,G35/VALUE(LEFT(E35,FIND(" ",E35)-1))),IF(F35="Sim",1,0)))</f>
        <v/>
      </c>
      <c r="I35" s="39">
        <f>IF(B35="","",IF(F35="Sim",IF(H35&gt;=1,100,H35*100),0))</f>
        <v/>
      </c>
      <c r="J35" s="26" t="n"/>
    </row>
    <row r="36">
      <c r="A36" s="60" t="n"/>
      <c r="B36" s="23" t="n"/>
      <c r="C36" s="16">
        <f>IF(B36="","",IFERROR(VLOOKUP(B36,'Cadastro de Hábitos'!$A:$B,2,FALSE),"ID não encontrado"))</f>
        <v/>
      </c>
      <c r="D36" s="16">
        <f>IF(B36="","",IFERROR(VLOOKUP(B36,'Cadastro de Hábitos'!$A:$C,3,FALSE),""))</f>
        <v/>
      </c>
      <c r="E36" s="16">
        <f>IF(B36="","",IFERROR(VLOOKUP(B36,'Cadastro de Hábitos'!$A:$G,7,FALSE),""))</f>
        <v/>
      </c>
      <c r="F36" s="23" t="n"/>
      <c r="G36" s="38" t="n"/>
      <c r="H36" s="62">
        <f>IF(B36="","",IFERROR(MIN(1,G36/VALUE(LEFT(E36,FIND(" ",E36)-1))),IF(F36="Sim",1,0)))</f>
        <v/>
      </c>
      <c r="I36" s="40">
        <f>IF(B36="","",IF(F36="Sim",IF(H36&gt;=1,100,H36*100),0))</f>
        <v/>
      </c>
      <c r="J36" s="26" t="n"/>
    </row>
    <row r="37">
      <c r="A37" s="60" t="n"/>
      <c r="B37" s="23" t="n"/>
      <c r="C37" s="11">
        <f>IF(B37="","",IFERROR(VLOOKUP(B37,'Cadastro de Hábitos'!$A:$B,2,FALSE),"ID não encontrado"))</f>
        <v/>
      </c>
      <c r="D37" s="11">
        <f>IF(B37="","",IFERROR(VLOOKUP(B37,'Cadastro de Hábitos'!$A:$C,3,FALSE),""))</f>
        <v/>
      </c>
      <c r="E37" s="11">
        <f>IF(B37="","",IFERROR(VLOOKUP(B37,'Cadastro de Hábitos'!$A:$G,7,FALSE),""))</f>
        <v/>
      </c>
      <c r="F37" s="23" t="n"/>
      <c r="G37" s="38" t="n"/>
      <c r="H37" s="61">
        <f>IF(B37="","",IFERROR(MIN(1,G37/VALUE(LEFT(E37,FIND(" ",E37)-1))),IF(F37="Sim",1,0)))</f>
        <v/>
      </c>
      <c r="I37" s="39">
        <f>IF(B37="","",IF(F37="Sim",IF(H37&gt;=1,100,H37*100),0))</f>
        <v/>
      </c>
      <c r="J37" s="26" t="n"/>
    </row>
    <row r="38">
      <c r="A38" s="60" t="n"/>
      <c r="B38" s="23" t="n"/>
      <c r="C38" s="16">
        <f>IF(B38="","",IFERROR(VLOOKUP(B38,'Cadastro de Hábitos'!$A:$B,2,FALSE),"ID não encontrado"))</f>
        <v/>
      </c>
      <c r="D38" s="16">
        <f>IF(B38="","",IFERROR(VLOOKUP(B38,'Cadastro de Hábitos'!$A:$C,3,FALSE),""))</f>
        <v/>
      </c>
      <c r="E38" s="16">
        <f>IF(B38="","",IFERROR(VLOOKUP(B38,'Cadastro de Hábitos'!$A:$G,7,FALSE),""))</f>
        <v/>
      </c>
      <c r="F38" s="23" t="n"/>
      <c r="G38" s="38" t="n"/>
      <c r="H38" s="62">
        <f>IF(B38="","",IFERROR(MIN(1,G38/VALUE(LEFT(E38,FIND(" ",E38)-1))),IF(F38="Sim",1,0)))</f>
        <v/>
      </c>
      <c r="I38" s="40">
        <f>IF(B38="","",IF(F38="Sim",IF(H38&gt;=1,100,H38*100),0))</f>
        <v/>
      </c>
      <c r="J38" s="26" t="n"/>
    </row>
    <row r="39">
      <c r="A39" s="60" t="n"/>
      <c r="B39" s="23" t="n"/>
      <c r="C39" s="11">
        <f>IF(B39="","",IFERROR(VLOOKUP(B39,'Cadastro de Hábitos'!$A:$B,2,FALSE),"ID não encontrado"))</f>
        <v/>
      </c>
      <c r="D39" s="11">
        <f>IF(B39="","",IFERROR(VLOOKUP(B39,'Cadastro de Hábitos'!$A:$C,3,FALSE),""))</f>
        <v/>
      </c>
      <c r="E39" s="11">
        <f>IF(B39="","",IFERROR(VLOOKUP(B39,'Cadastro de Hábitos'!$A:$G,7,FALSE),""))</f>
        <v/>
      </c>
      <c r="F39" s="23" t="n"/>
      <c r="G39" s="38" t="n"/>
      <c r="H39" s="61">
        <f>IF(B39="","",IFERROR(MIN(1,G39/VALUE(LEFT(E39,FIND(" ",E39)-1))),IF(F39="Sim",1,0)))</f>
        <v/>
      </c>
      <c r="I39" s="39">
        <f>IF(B39="","",IF(F39="Sim",IF(H39&gt;=1,100,H39*100),0))</f>
        <v/>
      </c>
      <c r="J39" s="26" t="n"/>
    </row>
    <row r="40">
      <c r="A40" s="60" t="n"/>
      <c r="B40" s="23" t="n"/>
      <c r="C40" s="16">
        <f>IF(B40="","",IFERROR(VLOOKUP(B40,'Cadastro de Hábitos'!$A:$B,2,FALSE),"ID não encontrado"))</f>
        <v/>
      </c>
      <c r="D40" s="16">
        <f>IF(B40="","",IFERROR(VLOOKUP(B40,'Cadastro de Hábitos'!$A:$C,3,FALSE),""))</f>
        <v/>
      </c>
      <c r="E40" s="16">
        <f>IF(B40="","",IFERROR(VLOOKUP(B40,'Cadastro de Hábitos'!$A:$G,7,FALSE),""))</f>
        <v/>
      </c>
      <c r="F40" s="23" t="n"/>
      <c r="G40" s="38" t="n"/>
      <c r="H40" s="62">
        <f>IF(B40="","",IFERROR(MIN(1,G40/VALUE(LEFT(E40,FIND(" ",E40)-1))),IF(F40="Sim",1,0)))</f>
        <v/>
      </c>
      <c r="I40" s="40">
        <f>IF(B40="","",IF(F40="Sim",IF(H40&gt;=1,100,H40*100),0))</f>
        <v/>
      </c>
      <c r="J40" s="26" t="n"/>
    </row>
    <row r="41">
      <c r="A41" s="60" t="n"/>
      <c r="B41" s="23" t="n"/>
      <c r="C41" s="11">
        <f>IF(B41="","",IFERROR(VLOOKUP(B41,'Cadastro de Hábitos'!$A:$B,2,FALSE),"ID não encontrado"))</f>
        <v/>
      </c>
      <c r="D41" s="11">
        <f>IF(B41="","",IFERROR(VLOOKUP(B41,'Cadastro de Hábitos'!$A:$C,3,FALSE),""))</f>
        <v/>
      </c>
      <c r="E41" s="11">
        <f>IF(B41="","",IFERROR(VLOOKUP(B41,'Cadastro de Hábitos'!$A:$G,7,FALSE),""))</f>
        <v/>
      </c>
      <c r="F41" s="23" t="n"/>
      <c r="G41" s="38" t="n"/>
      <c r="H41" s="61">
        <f>IF(B41="","",IFERROR(MIN(1,G41/VALUE(LEFT(E41,FIND(" ",E41)-1))),IF(F41="Sim",1,0)))</f>
        <v/>
      </c>
      <c r="I41" s="39">
        <f>IF(B41="","",IF(F41="Sim",IF(H41&gt;=1,100,H41*100),0))</f>
        <v/>
      </c>
      <c r="J41" s="26" t="n"/>
    </row>
    <row r="42">
      <c r="A42" s="60" t="n"/>
      <c r="B42" s="23" t="n"/>
      <c r="C42" s="16">
        <f>IF(B42="","",IFERROR(VLOOKUP(B42,'Cadastro de Hábitos'!$A:$B,2,FALSE),"ID não encontrado"))</f>
        <v/>
      </c>
      <c r="D42" s="16">
        <f>IF(B42="","",IFERROR(VLOOKUP(B42,'Cadastro de Hábitos'!$A:$C,3,FALSE),""))</f>
        <v/>
      </c>
      <c r="E42" s="16">
        <f>IF(B42="","",IFERROR(VLOOKUP(B42,'Cadastro de Hábitos'!$A:$G,7,FALSE),""))</f>
        <v/>
      </c>
      <c r="F42" s="23" t="n"/>
      <c r="G42" s="38" t="n"/>
      <c r="H42" s="62">
        <f>IF(B42="","",IFERROR(MIN(1,G42/VALUE(LEFT(E42,FIND(" ",E42)-1))),IF(F42="Sim",1,0)))</f>
        <v/>
      </c>
      <c r="I42" s="40">
        <f>IF(B42="","",IF(F42="Sim",IF(H42&gt;=1,100,H42*100),0))</f>
        <v/>
      </c>
      <c r="J42" s="26" t="n"/>
    </row>
    <row r="43">
      <c r="A43" s="60" t="n"/>
      <c r="B43" s="23" t="n"/>
      <c r="C43" s="11">
        <f>IF(B43="","",IFERROR(VLOOKUP(B43,'Cadastro de Hábitos'!$A:$B,2,FALSE),"ID não encontrado"))</f>
        <v/>
      </c>
      <c r="D43" s="11">
        <f>IF(B43="","",IFERROR(VLOOKUP(B43,'Cadastro de Hábitos'!$A:$C,3,FALSE),""))</f>
        <v/>
      </c>
      <c r="E43" s="11">
        <f>IF(B43="","",IFERROR(VLOOKUP(B43,'Cadastro de Hábitos'!$A:$G,7,FALSE),""))</f>
        <v/>
      </c>
      <c r="F43" s="23" t="n"/>
      <c r="G43" s="38" t="n"/>
      <c r="H43" s="61">
        <f>IF(B43="","",IFERROR(MIN(1,G43/VALUE(LEFT(E43,FIND(" ",E43)-1))),IF(F43="Sim",1,0)))</f>
        <v/>
      </c>
      <c r="I43" s="39">
        <f>IF(B43="","",IF(F43="Sim",IF(H43&gt;=1,100,H43*100),0))</f>
        <v/>
      </c>
      <c r="J43" s="26" t="n"/>
    </row>
    <row r="44">
      <c r="A44" s="60" t="n"/>
      <c r="B44" s="23" t="n"/>
      <c r="C44" s="16">
        <f>IF(B44="","",IFERROR(VLOOKUP(B44,'Cadastro de Hábitos'!$A:$B,2,FALSE),"ID não encontrado"))</f>
        <v/>
      </c>
      <c r="D44" s="16">
        <f>IF(B44="","",IFERROR(VLOOKUP(B44,'Cadastro de Hábitos'!$A:$C,3,FALSE),""))</f>
        <v/>
      </c>
      <c r="E44" s="16">
        <f>IF(B44="","",IFERROR(VLOOKUP(B44,'Cadastro de Hábitos'!$A:$G,7,FALSE),""))</f>
        <v/>
      </c>
      <c r="F44" s="23" t="n"/>
      <c r="G44" s="38" t="n"/>
      <c r="H44" s="62">
        <f>IF(B44="","",IFERROR(MIN(1,G44/VALUE(LEFT(E44,FIND(" ",E44)-1))),IF(F44="Sim",1,0)))</f>
        <v/>
      </c>
      <c r="I44" s="40">
        <f>IF(B44="","",IF(F44="Sim",IF(H44&gt;=1,100,H44*100),0))</f>
        <v/>
      </c>
      <c r="J44" s="26" t="n"/>
    </row>
    <row r="45">
      <c r="A45" s="60" t="n"/>
      <c r="B45" s="23" t="n"/>
      <c r="C45" s="11">
        <f>IF(B45="","",IFERROR(VLOOKUP(B45,'Cadastro de Hábitos'!$A:$B,2,FALSE),"ID não encontrado"))</f>
        <v/>
      </c>
      <c r="D45" s="11">
        <f>IF(B45="","",IFERROR(VLOOKUP(B45,'Cadastro de Hábitos'!$A:$C,3,FALSE),""))</f>
        <v/>
      </c>
      <c r="E45" s="11">
        <f>IF(B45="","",IFERROR(VLOOKUP(B45,'Cadastro de Hábitos'!$A:$G,7,FALSE),""))</f>
        <v/>
      </c>
      <c r="F45" s="23" t="n"/>
      <c r="G45" s="38" t="n"/>
      <c r="H45" s="61">
        <f>IF(B45="","",IFERROR(MIN(1,G45/VALUE(LEFT(E45,FIND(" ",E45)-1))),IF(F45="Sim",1,0)))</f>
        <v/>
      </c>
      <c r="I45" s="39">
        <f>IF(B45="","",IF(F45="Sim",IF(H45&gt;=1,100,H45*100),0))</f>
        <v/>
      </c>
      <c r="J45" s="26" t="n"/>
    </row>
    <row r="46">
      <c r="A46" s="60" t="n"/>
      <c r="B46" s="23" t="n"/>
      <c r="C46" s="16">
        <f>IF(B46="","",IFERROR(VLOOKUP(B46,'Cadastro de Hábitos'!$A:$B,2,FALSE),"ID não encontrado"))</f>
        <v/>
      </c>
      <c r="D46" s="16">
        <f>IF(B46="","",IFERROR(VLOOKUP(B46,'Cadastro de Hábitos'!$A:$C,3,FALSE),""))</f>
        <v/>
      </c>
      <c r="E46" s="16">
        <f>IF(B46="","",IFERROR(VLOOKUP(B46,'Cadastro de Hábitos'!$A:$G,7,FALSE),""))</f>
        <v/>
      </c>
      <c r="F46" s="23" t="n"/>
      <c r="G46" s="38" t="n"/>
      <c r="H46" s="62">
        <f>IF(B46="","",IFERROR(MIN(1,G46/VALUE(LEFT(E46,FIND(" ",E46)-1))),IF(F46="Sim",1,0)))</f>
        <v/>
      </c>
      <c r="I46" s="40">
        <f>IF(B46="","",IF(F46="Sim",IF(H46&gt;=1,100,H46*100),0))</f>
        <v/>
      </c>
      <c r="J46" s="26" t="n"/>
    </row>
    <row r="47">
      <c r="A47" s="60" t="n"/>
      <c r="B47" s="23" t="n"/>
      <c r="C47" s="11">
        <f>IF(B47="","",IFERROR(VLOOKUP(B47,'Cadastro de Hábitos'!$A:$B,2,FALSE),"ID não encontrado"))</f>
        <v/>
      </c>
      <c r="D47" s="11">
        <f>IF(B47="","",IFERROR(VLOOKUP(B47,'Cadastro de Hábitos'!$A:$C,3,FALSE),""))</f>
        <v/>
      </c>
      <c r="E47" s="11">
        <f>IF(B47="","",IFERROR(VLOOKUP(B47,'Cadastro de Hábitos'!$A:$G,7,FALSE),""))</f>
        <v/>
      </c>
      <c r="F47" s="23" t="n"/>
      <c r="G47" s="38" t="n"/>
      <c r="H47" s="61">
        <f>IF(B47="","",IFERROR(MIN(1,G47/VALUE(LEFT(E47,FIND(" ",E47)-1))),IF(F47="Sim",1,0)))</f>
        <v/>
      </c>
      <c r="I47" s="39">
        <f>IF(B47="","",IF(F47="Sim",IF(H47&gt;=1,100,H47*100),0))</f>
        <v/>
      </c>
      <c r="J47" s="26" t="n"/>
    </row>
    <row r="48">
      <c r="A48" s="60" t="n"/>
      <c r="B48" s="23" t="n"/>
      <c r="C48" s="16">
        <f>IF(B48="","",IFERROR(VLOOKUP(B48,'Cadastro de Hábitos'!$A:$B,2,FALSE),"ID não encontrado"))</f>
        <v/>
      </c>
      <c r="D48" s="16">
        <f>IF(B48="","",IFERROR(VLOOKUP(B48,'Cadastro de Hábitos'!$A:$C,3,FALSE),""))</f>
        <v/>
      </c>
      <c r="E48" s="16">
        <f>IF(B48="","",IFERROR(VLOOKUP(B48,'Cadastro de Hábitos'!$A:$G,7,FALSE),""))</f>
        <v/>
      </c>
      <c r="F48" s="23" t="n"/>
      <c r="G48" s="38" t="n"/>
      <c r="H48" s="62">
        <f>IF(B48="","",IFERROR(MIN(1,G48/VALUE(LEFT(E48,FIND(" ",E48)-1))),IF(F48="Sim",1,0)))</f>
        <v/>
      </c>
      <c r="I48" s="40">
        <f>IF(B48="","",IF(F48="Sim",IF(H48&gt;=1,100,H48*100),0))</f>
        <v/>
      </c>
      <c r="J48" s="26" t="n"/>
    </row>
    <row r="49">
      <c r="A49" s="60" t="n"/>
      <c r="B49" s="23" t="n"/>
      <c r="C49" s="11">
        <f>IF(B49="","",IFERROR(VLOOKUP(B49,'Cadastro de Hábitos'!$A:$B,2,FALSE),"ID não encontrado"))</f>
        <v/>
      </c>
      <c r="D49" s="11">
        <f>IF(B49="","",IFERROR(VLOOKUP(B49,'Cadastro de Hábitos'!$A:$C,3,FALSE),""))</f>
        <v/>
      </c>
      <c r="E49" s="11">
        <f>IF(B49="","",IFERROR(VLOOKUP(B49,'Cadastro de Hábitos'!$A:$G,7,FALSE),""))</f>
        <v/>
      </c>
      <c r="F49" s="23" t="n"/>
      <c r="G49" s="38" t="n"/>
      <c r="H49" s="61">
        <f>IF(B49="","",IFERROR(MIN(1,G49/VALUE(LEFT(E49,FIND(" ",E49)-1))),IF(F49="Sim",1,0)))</f>
        <v/>
      </c>
      <c r="I49" s="39">
        <f>IF(B49="","",IF(F49="Sim",IF(H49&gt;=1,100,H49*100),0))</f>
        <v/>
      </c>
      <c r="J49" s="26" t="n"/>
    </row>
    <row r="50">
      <c r="A50" s="60" t="n"/>
      <c r="B50" s="23" t="n"/>
      <c r="C50" s="16">
        <f>IF(B50="","",IFERROR(VLOOKUP(B50,'Cadastro de Hábitos'!$A:$B,2,FALSE),"ID não encontrado"))</f>
        <v/>
      </c>
      <c r="D50" s="16">
        <f>IF(B50="","",IFERROR(VLOOKUP(B50,'Cadastro de Hábitos'!$A:$C,3,FALSE),""))</f>
        <v/>
      </c>
      <c r="E50" s="16">
        <f>IF(B50="","",IFERROR(VLOOKUP(B50,'Cadastro de Hábitos'!$A:$G,7,FALSE),""))</f>
        <v/>
      </c>
      <c r="F50" s="23" t="n"/>
      <c r="G50" s="38" t="n"/>
      <c r="H50" s="62">
        <f>IF(B50="","",IFERROR(MIN(1,G50/VALUE(LEFT(E50,FIND(" ",E50)-1))),IF(F50="Sim",1,0)))</f>
        <v/>
      </c>
      <c r="I50" s="40">
        <f>IF(B50="","",IF(F50="Sim",IF(H50&gt;=1,100,H50*100),0))</f>
        <v/>
      </c>
      <c r="J50" s="26" t="n"/>
    </row>
    <row r="51">
      <c r="A51" s="60" t="n"/>
      <c r="B51" s="23" t="n"/>
      <c r="C51" s="11">
        <f>IF(B51="","",IFERROR(VLOOKUP(B51,'Cadastro de Hábitos'!$A:$B,2,FALSE),"ID não encontrado"))</f>
        <v/>
      </c>
      <c r="D51" s="11">
        <f>IF(B51="","",IFERROR(VLOOKUP(B51,'Cadastro de Hábitos'!$A:$C,3,FALSE),""))</f>
        <v/>
      </c>
      <c r="E51" s="11">
        <f>IF(B51="","",IFERROR(VLOOKUP(B51,'Cadastro de Hábitos'!$A:$G,7,FALSE),""))</f>
        <v/>
      </c>
      <c r="F51" s="23" t="n"/>
      <c r="G51" s="38" t="n"/>
      <c r="H51" s="61">
        <f>IF(B51="","",IFERROR(MIN(1,G51/VALUE(LEFT(E51,FIND(" ",E51)-1))),IF(F51="Sim",1,0)))</f>
        <v/>
      </c>
      <c r="I51" s="39">
        <f>IF(B51="","",IF(F51="Sim",IF(H51&gt;=1,100,H51*100),0))</f>
        <v/>
      </c>
      <c r="J51" s="26" t="n"/>
    </row>
    <row r="52">
      <c r="A52" s="60" t="n"/>
      <c r="B52" s="23" t="n"/>
      <c r="C52" s="16">
        <f>IF(B52="","",IFERROR(VLOOKUP(B52,'Cadastro de Hábitos'!$A:$B,2,FALSE),"ID não encontrado"))</f>
        <v/>
      </c>
      <c r="D52" s="16">
        <f>IF(B52="","",IFERROR(VLOOKUP(B52,'Cadastro de Hábitos'!$A:$C,3,FALSE),""))</f>
        <v/>
      </c>
      <c r="E52" s="16">
        <f>IF(B52="","",IFERROR(VLOOKUP(B52,'Cadastro de Hábitos'!$A:$G,7,FALSE),""))</f>
        <v/>
      </c>
      <c r="F52" s="23" t="n"/>
      <c r="G52" s="38" t="n"/>
      <c r="H52" s="62">
        <f>IF(B52="","",IFERROR(MIN(1,G52/VALUE(LEFT(E52,FIND(" ",E52)-1))),IF(F52="Sim",1,0)))</f>
        <v/>
      </c>
      <c r="I52" s="40">
        <f>IF(B52="","",IF(F52="Sim",IF(H52&gt;=1,100,H52*100),0))</f>
        <v/>
      </c>
      <c r="J52" s="26" t="n"/>
    </row>
    <row r="53">
      <c r="A53" s="60" t="n"/>
      <c r="B53" s="23" t="n"/>
      <c r="C53" s="11">
        <f>IF(B53="","",IFERROR(VLOOKUP(B53,'Cadastro de Hábitos'!$A:$B,2,FALSE),"ID não encontrado"))</f>
        <v/>
      </c>
      <c r="D53" s="11">
        <f>IF(B53="","",IFERROR(VLOOKUP(B53,'Cadastro de Hábitos'!$A:$C,3,FALSE),""))</f>
        <v/>
      </c>
      <c r="E53" s="11">
        <f>IF(B53="","",IFERROR(VLOOKUP(B53,'Cadastro de Hábitos'!$A:$G,7,FALSE),""))</f>
        <v/>
      </c>
      <c r="F53" s="23" t="n"/>
      <c r="G53" s="38" t="n"/>
      <c r="H53" s="61">
        <f>IF(B53="","",IFERROR(MIN(1,G53/VALUE(LEFT(E53,FIND(" ",E53)-1))),IF(F53="Sim",1,0)))</f>
        <v/>
      </c>
      <c r="I53" s="39">
        <f>IF(B53="","",IF(F53="Sim",IF(H53&gt;=1,100,H53*100),0))</f>
        <v/>
      </c>
      <c r="J53" s="26" t="n"/>
    </row>
    <row r="54">
      <c r="A54" s="60" t="n"/>
      <c r="B54" s="23" t="n"/>
      <c r="C54" s="16">
        <f>IF(B54="","",IFERROR(VLOOKUP(B54,'Cadastro de Hábitos'!$A:$B,2,FALSE),"ID não encontrado"))</f>
        <v/>
      </c>
      <c r="D54" s="16">
        <f>IF(B54="","",IFERROR(VLOOKUP(B54,'Cadastro de Hábitos'!$A:$C,3,FALSE),""))</f>
        <v/>
      </c>
      <c r="E54" s="16">
        <f>IF(B54="","",IFERROR(VLOOKUP(B54,'Cadastro de Hábitos'!$A:$G,7,FALSE),""))</f>
        <v/>
      </c>
      <c r="F54" s="23" t="n"/>
      <c r="G54" s="38" t="n"/>
      <c r="H54" s="62">
        <f>IF(B54="","",IFERROR(MIN(1,G54/VALUE(LEFT(E54,FIND(" ",E54)-1))),IF(F54="Sim",1,0)))</f>
        <v/>
      </c>
      <c r="I54" s="40">
        <f>IF(B54="","",IF(F54="Sim",IF(H54&gt;=1,100,H54*100),0))</f>
        <v/>
      </c>
      <c r="J54" s="26" t="n"/>
    </row>
    <row r="55">
      <c r="A55" s="60" t="n"/>
      <c r="B55" s="23" t="n"/>
      <c r="C55" s="11">
        <f>IF(B55="","",IFERROR(VLOOKUP(B55,'Cadastro de Hábitos'!$A:$B,2,FALSE),"ID não encontrado"))</f>
        <v/>
      </c>
      <c r="D55" s="11">
        <f>IF(B55="","",IFERROR(VLOOKUP(B55,'Cadastro de Hábitos'!$A:$C,3,FALSE),""))</f>
        <v/>
      </c>
      <c r="E55" s="11">
        <f>IF(B55="","",IFERROR(VLOOKUP(B55,'Cadastro de Hábitos'!$A:$G,7,FALSE),""))</f>
        <v/>
      </c>
      <c r="F55" s="23" t="n"/>
      <c r="G55" s="38" t="n"/>
      <c r="H55" s="61">
        <f>IF(B55="","",IFERROR(MIN(1,G55/VALUE(LEFT(E55,FIND(" ",E55)-1))),IF(F55="Sim",1,0)))</f>
        <v/>
      </c>
      <c r="I55" s="39">
        <f>IF(B55="","",IF(F55="Sim",IF(H55&gt;=1,100,H55*100),0))</f>
        <v/>
      </c>
      <c r="J55" s="26" t="n"/>
    </row>
    <row r="56">
      <c r="A56" s="60" t="n"/>
      <c r="B56" s="23" t="n"/>
      <c r="C56" s="16">
        <f>IF(B56="","",IFERROR(VLOOKUP(B56,'Cadastro de Hábitos'!$A:$B,2,FALSE),"ID não encontrado"))</f>
        <v/>
      </c>
      <c r="D56" s="16">
        <f>IF(B56="","",IFERROR(VLOOKUP(B56,'Cadastro de Hábitos'!$A:$C,3,FALSE),""))</f>
        <v/>
      </c>
      <c r="E56" s="16">
        <f>IF(B56="","",IFERROR(VLOOKUP(B56,'Cadastro de Hábitos'!$A:$G,7,FALSE),""))</f>
        <v/>
      </c>
      <c r="F56" s="23" t="n"/>
      <c r="G56" s="38" t="n"/>
      <c r="H56" s="62">
        <f>IF(B56="","",IFERROR(MIN(1,G56/VALUE(LEFT(E56,FIND(" ",E56)-1))),IF(F56="Sim",1,0)))</f>
        <v/>
      </c>
      <c r="I56" s="40">
        <f>IF(B56="","",IF(F56="Sim",IF(H56&gt;=1,100,H56*100),0))</f>
        <v/>
      </c>
      <c r="J56" s="26" t="n"/>
    </row>
    <row r="57">
      <c r="A57" s="60" t="n"/>
      <c r="B57" s="23" t="n"/>
      <c r="C57" s="11">
        <f>IF(B57="","",IFERROR(VLOOKUP(B57,'Cadastro de Hábitos'!$A:$B,2,FALSE),"ID não encontrado"))</f>
        <v/>
      </c>
      <c r="D57" s="11">
        <f>IF(B57="","",IFERROR(VLOOKUP(B57,'Cadastro de Hábitos'!$A:$C,3,FALSE),""))</f>
        <v/>
      </c>
      <c r="E57" s="11">
        <f>IF(B57="","",IFERROR(VLOOKUP(B57,'Cadastro de Hábitos'!$A:$G,7,FALSE),""))</f>
        <v/>
      </c>
      <c r="F57" s="23" t="n"/>
      <c r="G57" s="38" t="n"/>
      <c r="H57" s="61">
        <f>IF(B57="","",IFERROR(MIN(1,G57/VALUE(LEFT(E57,FIND(" ",E57)-1))),IF(F57="Sim",1,0)))</f>
        <v/>
      </c>
      <c r="I57" s="39">
        <f>IF(B57="","",IF(F57="Sim",IF(H57&gt;=1,100,H57*100),0))</f>
        <v/>
      </c>
      <c r="J57" s="26" t="n"/>
    </row>
    <row r="58">
      <c r="A58" s="60" t="n"/>
      <c r="B58" s="23" t="n"/>
      <c r="C58" s="16">
        <f>IF(B58="","",IFERROR(VLOOKUP(B58,'Cadastro de Hábitos'!$A:$B,2,FALSE),"ID não encontrado"))</f>
        <v/>
      </c>
      <c r="D58" s="16">
        <f>IF(B58="","",IFERROR(VLOOKUP(B58,'Cadastro de Hábitos'!$A:$C,3,FALSE),""))</f>
        <v/>
      </c>
      <c r="E58" s="16">
        <f>IF(B58="","",IFERROR(VLOOKUP(B58,'Cadastro de Hábitos'!$A:$G,7,FALSE),""))</f>
        <v/>
      </c>
      <c r="F58" s="23" t="n"/>
      <c r="G58" s="38" t="n"/>
      <c r="H58" s="62">
        <f>IF(B58="","",IFERROR(MIN(1,G58/VALUE(LEFT(E58,FIND(" ",E58)-1))),IF(F58="Sim",1,0)))</f>
        <v/>
      </c>
      <c r="I58" s="40">
        <f>IF(B58="","",IF(F58="Sim",IF(H58&gt;=1,100,H58*100),0))</f>
        <v/>
      </c>
      <c r="J58" s="26" t="n"/>
    </row>
    <row r="59">
      <c r="A59" s="60" t="n"/>
      <c r="B59" s="23" t="n"/>
      <c r="C59" s="11">
        <f>IF(B59="","",IFERROR(VLOOKUP(B59,'Cadastro de Hábitos'!$A:$B,2,FALSE),"ID não encontrado"))</f>
        <v/>
      </c>
      <c r="D59" s="11">
        <f>IF(B59="","",IFERROR(VLOOKUP(B59,'Cadastro de Hábitos'!$A:$C,3,FALSE),""))</f>
        <v/>
      </c>
      <c r="E59" s="11">
        <f>IF(B59="","",IFERROR(VLOOKUP(B59,'Cadastro de Hábitos'!$A:$G,7,FALSE),""))</f>
        <v/>
      </c>
      <c r="F59" s="23" t="n"/>
      <c r="G59" s="38" t="n"/>
      <c r="H59" s="61">
        <f>IF(B59="","",IFERROR(MIN(1,G59/VALUE(LEFT(E59,FIND(" ",E59)-1))),IF(F59="Sim",1,0)))</f>
        <v/>
      </c>
      <c r="I59" s="39">
        <f>IF(B59="","",IF(F59="Sim",IF(H59&gt;=1,100,H59*100),0))</f>
        <v/>
      </c>
      <c r="J59" s="26" t="n"/>
    </row>
    <row r="60">
      <c r="A60" s="60" t="n"/>
      <c r="B60" s="23" t="n"/>
      <c r="C60" s="16">
        <f>IF(B60="","",IFERROR(VLOOKUP(B60,'Cadastro de Hábitos'!$A:$B,2,FALSE),"ID não encontrado"))</f>
        <v/>
      </c>
      <c r="D60" s="16">
        <f>IF(B60="","",IFERROR(VLOOKUP(B60,'Cadastro de Hábitos'!$A:$C,3,FALSE),""))</f>
        <v/>
      </c>
      <c r="E60" s="16">
        <f>IF(B60="","",IFERROR(VLOOKUP(B60,'Cadastro de Hábitos'!$A:$G,7,FALSE),""))</f>
        <v/>
      </c>
      <c r="F60" s="23" t="n"/>
      <c r="G60" s="38" t="n"/>
      <c r="H60" s="62">
        <f>IF(B60="","",IFERROR(MIN(1,G60/VALUE(LEFT(E60,FIND(" ",E60)-1))),IF(F60="Sim",1,0)))</f>
        <v/>
      </c>
      <c r="I60" s="40">
        <f>IF(B60="","",IF(F60="Sim",IF(H60&gt;=1,100,H60*100),0))</f>
        <v/>
      </c>
      <c r="J60" s="26" t="n"/>
    </row>
    <row r="61">
      <c r="A61" s="60" t="n"/>
      <c r="B61" s="23" t="n"/>
      <c r="C61" s="11">
        <f>IF(B61="","",IFERROR(VLOOKUP(B61,'Cadastro de Hábitos'!$A:$B,2,FALSE),"ID não encontrado"))</f>
        <v/>
      </c>
      <c r="D61" s="11">
        <f>IF(B61="","",IFERROR(VLOOKUP(B61,'Cadastro de Hábitos'!$A:$C,3,FALSE),""))</f>
        <v/>
      </c>
      <c r="E61" s="11">
        <f>IF(B61="","",IFERROR(VLOOKUP(B61,'Cadastro de Hábitos'!$A:$G,7,FALSE),""))</f>
        <v/>
      </c>
      <c r="F61" s="23" t="n"/>
      <c r="G61" s="38" t="n"/>
      <c r="H61" s="61">
        <f>IF(B61="","",IFERROR(MIN(1,G61/VALUE(LEFT(E61,FIND(" ",E61)-1))),IF(F61="Sim",1,0)))</f>
        <v/>
      </c>
      <c r="I61" s="39">
        <f>IF(B61="","",IF(F61="Sim",IF(H61&gt;=1,100,H61*100),0))</f>
        <v/>
      </c>
      <c r="J61" s="26" t="n"/>
    </row>
    <row r="62">
      <c r="A62" s="60" t="n"/>
      <c r="B62" s="23" t="n"/>
      <c r="C62" s="16">
        <f>IF(B62="","",IFERROR(VLOOKUP(B62,'Cadastro de Hábitos'!$A:$B,2,FALSE),"ID não encontrado"))</f>
        <v/>
      </c>
      <c r="D62" s="16">
        <f>IF(B62="","",IFERROR(VLOOKUP(B62,'Cadastro de Hábitos'!$A:$C,3,FALSE),""))</f>
        <v/>
      </c>
      <c r="E62" s="16">
        <f>IF(B62="","",IFERROR(VLOOKUP(B62,'Cadastro de Hábitos'!$A:$G,7,FALSE),""))</f>
        <v/>
      </c>
      <c r="F62" s="23" t="n"/>
      <c r="G62" s="38" t="n"/>
      <c r="H62" s="62">
        <f>IF(B62="","",IFERROR(MIN(1,G62/VALUE(LEFT(E62,FIND(" ",E62)-1))),IF(F62="Sim",1,0)))</f>
        <v/>
      </c>
      <c r="I62" s="40">
        <f>IF(B62="","",IF(F62="Sim",IF(H62&gt;=1,100,H62*100),0))</f>
        <v/>
      </c>
      <c r="J62" s="26" t="n"/>
    </row>
    <row r="63">
      <c r="A63" s="60" t="n"/>
      <c r="B63" s="23" t="n"/>
      <c r="C63" s="11">
        <f>IF(B63="","",IFERROR(VLOOKUP(B63,'Cadastro de Hábitos'!$A:$B,2,FALSE),"ID não encontrado"))</f>
        <v/>
      </c>
      <c r="D63" s="11">
        <f>IF(B63="","",IFERROR(VLOOKUP(B63,'Cadastro de Hábitos'!$A:$C,3,FALSE),""))</f>
        <v/>
      </c>
      <c r="E63" s="11">
        <f>IF(B63="","",IFERROR(VLOOKUP(B63,'Cadastro de Hábitos'!$A:$G,7,FALSE),""))</f>
        <v/>
      </c>
      <c r="F63" s="23" t="n"/>
      <c r="G63" s="38" t="n"/>
      <c r="H63" s="61">
        <f>IF(B63="","",IFERROR(MIN(1,G63/VALUE(LEFT(E63,FIND(" ",E63)-1))),IF(F63="Sim",1,0)))</f>
        <v/>
      </c>
      <c r="I63" s="39">
        <f>IF(B63="","",IF(F63="Sim",IF(H63&gt;=1,100,H63*100),0))</f>
        <v/>
      </c>
      <c r="J63" s="26" t="n"/>
    </row>
    <row r="64">
      <c r="A64" s="60" t="n"/>
      <c r="B64" s="23" t="n"/>
      <c r="C64" s="16">
        <f>IF(B64="","",IFERROR(VLOOKUP(B64,'Cadastro de Hábitos'!$A:$B,2,FALSE),"ID não encontrado"))</f>
        <v/>
      </c>
      <c r="D64" s="16">
        <f>IF(B64="","",IFERROR(VLOOKUP(B64,'Cadastro de Hábitos'!$A:$C,3,FALSE),""))</f>
        <v/>
      </c>
      <c r="E64" s="16">
        <f>IF(B64="","",IFERROR(VLOOKUP(B64,'Cadastro de Hábitos'!$A:$G,7,FALSE),""))</f>
        <v/>
      </c>
      <c r="F64" s="23" t="n"/>
      <c r="G64" s="38" t="n"/>
      <c r="H64" s="62">
        <f>IF(B64="","",IFERROR(MIN(1,G64/VALUE(LEFT(E64,FIND(" ",E64)-1))),IF(F64="Sim",1,0)))</f>
        <v/>
      </c>
      <c r="I64" s="40">
        <f>IF(B64="","",IF(F64="Sim",IF(H64&gt;=1,100,H64*100),0))</f>
        <v/>
      </c>
      <c r="J64" s="26" t="n"/>
    </row>
    <row r="65">
      <c r="A65" s="60" t="n"/>
      <c r="B65" s="23" t="n"/>
      <c r="C65" s="11">
        <f>IF(B65="","",IFERROR(VLOOKUP(B65,'Cadastro de Hábitos'!$A:$B,2,FALSE),"ID não encontrado"))</f>
        <v/>
      </c>
      <c r="D65" s="11">
        <f>IF(B65="","",IFERROR(VLOOKUP(B65,'Cadastro de Hábitos'!$A:$C,3,FALSE),""))</f>
        <v/>
      </c>
      <c r="E65" s="11">
        <f>IF(B65="","",IFERROR(VLOOKUP(B65,'Cadastro de Hábitos'!$A:$G,7,FALSE),""))</f>
        <v/>
      </c>
      <c r="F65" s="23" t="n"/>
      <c r="G65" s="38" t="n"/>
      <c r="H65" s="61">
        <f>IF(B65="","",IFERROR(MIN(1,G65/VALUE(LEFT(E65,FIND(" ",E65)-1))),IF(F65="Sim",1,0)))</f>
        <v/>
      </c>
      <c r="I65" s="39">
        <f>IF(B65="","",IF(F65="Sim",IF(H65&gt;=1,100,H65*100),0))</f>
        <v/>
      </c>
      <c r="J65" s="26" t="n"/>
    </row>
    <row r="66">
      <c r="A66" s="60" t="n"/>
      <c r="B66" s="23" t="n"/>
      <c r="C66" s="16">
        <f>IF(B66="","",IFERROR(VLOOKUP(B66,'Cadastro de Hábitos'!$A:$B,2,FALSE),"ID não encontrado"))</f>
        <v/>
      </c>
      <c r="D66" s="16">
        <f>IF(B66="","",IFERROR(VLOOKUP(B66,'Cadastro de Hábitos'!$A:$C,3,FALSE),""))</f>
        <v/>
      </c>
      <c r="E66" s="16">
        <f>IF(B66="","",IFERROR(VLOOKUP(B66,'Cadastro de Hábitos'!$A:$G,7,FALSE),""))</f>
        <v/>
      </c>
      <c r="F66" s="23" t="n"/>
      <c r="G66" s="38" t="n"/>
      <c r="H66" s="62">
        <f>IF(B66="","",IFERROR(MIN(1,G66/VALUE(LEFT(E66,FIND(" ",E66)-1))),IF(F66="Sim",1,0)))</f>
        <v/>
      </c>
      <c r="I66" s="40">
        <f>IF(B66="","",IF(F66="Sim",IF(H66&gt;=1,100,H66*100),0))</f>
        <v/>
      </c>
      <c r="J66" s="26" t="n"/>
    </row>
    <row r="67">
      <c r="A67" s="60" t="n"/>
      <c r="B67" s="23" t="n"/>
      <c r="C67" s="11">
        <f>IF(B67="","",IFERROR(VLOOKUP(B67,'Cadastro de Hábitos'!$A:$B,2,FALSE),"ID não encontrado"))</f>
        <v/>
      </c>
      <c r="D67" s="11">
        <f>IF(B67="","",IFERROR(VLOOKUP(B67,'Cadastro de Hábitos'!$A:$C,3,FALSE),""))</f>
        <v/>
      </c>
      <c r="E67" s="11">
        <f>IF(B67="","",IFERROR(VLOOKUP(B67,'Cadastro de Hábitos'!$A:$G,7,FALSE),""))</f>
        <v/>
      </c>
      <c r="F67" s="23" t="n"/>
      <c r="G67" s="38" t="n"/>
      <c r="H67" s="61">
        <f>IF(B67="","",IFERROR(MIN(1,G67/VALUE(LEFT(E67,FIND(" ",E67)-1))),IF(F67="Sim",1,0)))</f>
        <v/>
      </c>
      <c r="I67" s="39">
        <f>IF(B67="","",IF(F67="Sim",IF(H67&gt;=1,100,H67*100),0))</f>
        <v/>
      </c>
      <c r="J67" s="26" t="n"/>
    </row>
    <row r="68">
      <c r="A68" s="60" t="n"/>
      <c r="B68" s="23" t="n"/>
      <c r="C68" s="16">
        <f>IF(B68="","",IFERROR(VLOOKUP(B68,'Cadastro de Hábitos'!$A:$B,2,FALSE),"ID não encontrado"))</f>
        <v/>
      </c>
      <c r="D68" s="16">
        <f>IF(B68="","",IFERROR(VLOOKUP(B68,'Cadastro de Hábitos'!$A:$C,3,FALSE),""))</f>
        <v/>
      </c>
      <c r="E68" s="16">
        <f>IF(B68="","",IFERROR(VLOOKUP(B68,'Cadastro de Hábitos'!$A:$G,7,FALSE),""))</f>
        <v/>
      </c>
      <c r="F68" s="23" t="n"/>
      <c r="G68" s="38" t="n"/>
      <c r="H68" s="62">
        <f>IF(B68="","",IFERROR(MIN(1,G68/VALUE(LEFT(E68,FIND(" ",E68)-1))),IF(F68="Sim",1,0)))</f>
        <v/>
      </c>
      <c r="I68" s="40">
        <f>IF(B68="","",IF(F68="Sim",IF(H68&gt;=1,100,H68*100),0))</f>
        <v/>
      </c>
      <c r="J68" s="26" t="n"/>
    </row>
    <row r="69">
      <c r="A69" s="60" t="n"/>
      <c r="B69" s="23" t="n"/>
      <c r="C69" s="11">
        <f>IF(B69="","",IFERROR(VLOOKUP(B69,'Cadastro de Hábitos'!$A:$B,2,FALSE),"ID não encontrado"))</f>
        <v/>
      </c>
      <c r="D69" s="11">
        <f>IF(B69="","",IFERROR(VLOOKUP(B69,'Cadastro de Hábitos'!$A:$C,3,FALSE),""))</f>
        <v/>
      </c>
      <c r="E69" s="11">
        <f>IF(B69="","",IFERROR(VLOOKUP(B69,'Cadastro de Hábitos'!$A:$G,7,FALSE),""))</f>
        <v/>
      </c>
      <c r="F69" s="23" t="n"/>
      <c r="G69" s="38" t="n"/>
      <c r="H69" s="61">
        <f>IF(B69="","",IFERROR(MIN(1,G69/VALUE(LEFT(E69,FIND(" ",E69)-1))),IF(F69="Sim",1,0)))</f>
        <v/>
      </c>
      <c r="I69" s="39">
        <f>IF(B69="","",IF(F69="Sim",IF(H69&gt;=1,100,H69*100),0))</f>
        <v/>
      </c>
      <c r="J69" s="26" t="n"/>
    </row>
    <row r="70">
      <c r="A70" s="60" t="n"/>
      <c r="B70" s="23" t="n"/>
      <c r="C70" s="16">
        <f>IF(B70="","",IFERROR(VLOOKUP(B70,'Cadastro de Hábitos'!$A:$B,2,FALSE),"ID não encontrado"))</f>
        <v/>
      </c>
      <c r="D70" s="16">
        <f>IF(B70="","",IFERROR(VLOOKUP(B70,'Cadastro de Hábitos'!$A:$C,3,FALSE),""))</f>
        <v/>
      </c>
      <c r="E70" s="16">
        <f>IF(B70="","",IFERROR(VLOOKUP(B70,'Cadastro de Hábitos'!$A:$G,7,FALSE),""))</f>
        <v/>
      </c>
      <c r="F70" s="23" t="n"/>
      <c r="G70" s="38" t="n"/>
      <c r="H70" s="62">
        <f>IF(B70="","",IFERROR(MIN(1,G70/VALUE(LEFT(E70,FIND(" ",E70)-1))),IF(F70="Sim",1,0)))</f>
        <v/>
      </c>
      <c r="I70" s="40">
        <f>IF(B70="","",IF(F70="Sim",IF(H70&gt;=1,100,H70*100),0))</f>
        <v/>
      </c>
      <c r="J70" s="26" t="n"/>
    </row>
    <row r="71">
      <c r="A71" s="60" t="n"/>
      <c r="B71" s="23" t="n"/>
      <c r="C71" s="11">
        <f>IF(B71="","",IFERROR(VLOOKUP(B71,'Cadastro de Hábitos'!$A:$B,2,FALSE),"ID não encontrado"))</f>
        <v/>
      </c>
      <c r="D71" s="11">
        <f>IF(B71="","",IFERROR(VLOOKUP(B71,'Cadastro de Hábitos'!$A:$C,3,FALSE),""))</f>
        <v/>
      </c>
      <c r="E71" s="11">
        <f>IF(B71="","",IFERROR(VLOOKUP(B71,'Cadastro de Hábitos'!$A:$G,7,FALSE),""))</f>
        <v/>
      </c>
      <c r="F71" s="23" t="n"/>
      <c r="G71" s="38" t="n"/>
      <c r="H71" s="61">
        <f>IF(B71="","",IFERROR(MIN(1,G71/VALUE(LEFT(E71,FIND(" ",E71)-1))),IF(F71="Sim",1,0)))</f>
        <v/>
      </c>
      <c r="I71" s="39">
        <f>IF(B71="","",IF(F71="Sim",IF(H71&gt;=1,100,H71*100),0))</f>
        <v/>
      </c>
      <c r="J71" s="26" t="n"/>
    </row>
    <row r="72">
      <c r="A72" s="60" t="n"/>
      <c r="B72" s="23" t="n"/>
      <c r="C72" s="16">
        <f>IF(B72="","",IFERROR(VLOOKUP(B72,'Cadastro de Hábitos'!$A:$B,2,FALSE),"ID não encontrado"))</f>
        <v/>
      </c>
      <c r="D72" s="16">
        <f>IF(B72="","",IFERROR(VLOOKUP(B72,'Cadastro de Hábitos'!$A:$C,3,FALSE),""))</f>
        <v/>
      </c>
      <c r="E72" s="16">
        <f>IF(B72="","",IFERROR(VLOOKUP(B72,'Cadastro de Hábitos'!$A:$G,7,FALSE),""))</f>
        <v/>
      </c>
      <c r="F72" s="23" t="n"/>
      <c r="G72" s="38" t="n"/>
      <c r="H72" s="62">
        <f>IF(B72="","",IFERROR(MIN(1,G72/VALUE(LEFT(E72,FIND(" ",E72)-1))),IF(F72="Sim",1,0)))</f>
        <v/>
      </c>
      <c r="I72" s="40">
        <f>IF(B72="","",IF(F72="Sim",IF(H72&gt;=1,100,H72*100),0))</f>
        <v/>
      </c>
      <c r="J72" s="26" t="n"/>
    </row>
    <row r="73">
      <c r="A73" s="60" t="n"/>
      <c r="B73" s="23" t="n"/>
      <c r="C73" s="11">
        <f>IF(B73="","",IFERROR(VLOOKUP(B73,'Cadastro de Hábitos'!$A:$B,2,FALSE),"ID não encontrado"))</f>
        <v/>
      </c>
      <c r="D73" s="11">
        <f>IF(B73="","",IFERROR(VLOOKUP(B73,'Cadastro de Hábitos'!$A:$C,3,FALSE),""))</f>
        <v/>
      </c>
      <c r="E73" s="11">
        <f>IF(B73="","",IFERROR(VLOOKUP(B73,'Cadastro de Hábitos'!$A:$G,7,FALSE),""))</f>
        <v/>
      </c>
      <c r="F73" s="23" t="n"/>
      <c r="G73" s="38" t="n"/>
      <c r="H73" s="61">
        <f>IF(B73="","",IFERROR(MIN(1,G73/VALUE(LEFT(E73,FIND(" ",E73)-1))),IF(F73="Sim",1,0)))</f>
        <v/>
      </c>
      <c r="I73" s="39">
        <f>IF(B73="","",IF(F73="Sim",IF(H73&gt;=1,100,H73*100),0))</f>
        <v/>
      </c>
      <c r="J73" s="26" t="n"/>
    </row>
    <row r="74">
      <c r="A74" s="60" t="n"/>
      <c r="B74" s="23" t="n"/>
      <c r="C74" s="16">
        <f>IF(B74="","",IFERROR(VLOOKUP(B74,'Cadastro de Hábitos'!$A:$B,2,FALSE),"ID não encontrado"))</f>
        <v/>
      </c>
      <c r="D74" s="16">
        <f>IF(B74="","",IFERROR(VLOOKUP(B74,'Cadastro de Hábitos'!$A:$C,3,FALSE),""))</f>
        <v/>
      </c>
      <c r="E74" s="16">
        <f>IF(B74="","",IFERROR(VLOOKUP(B74,'Cadastro de Hábitos'!$A:$G,7,FALSE),""))</f>
        <v/>
      </c>
      <c r="F74" s="23" t="n"/>
      <c r="G74" s="38" t="n"/>
      <c r="H74" s="62">
        <f>IF(B74="","",IFERROR(MIN(1,G74/VALUE(LEFT(E74,FIND(" ",E74)-1))),IF(F74="Sim",1,0)))</f>
        <v/>
      </c>
      <c r="I74" s="40">
        <f>IF(B74="","",IF(F74="Sim",IF(H74&gt;=1,100,H74*100),0))</f>
        <v/>
      </c>
      <c r="J74" s="26" t="n"/>
    </row>
    <row r="75">
      <c r="A75" s="60" t="n"/>
      <c r="B75" s="23" t="n"/>
      <c r="C75" s="11">
        <f>IF(B75="","",IFERROR(VLOOKUP(B75,'Cadastro de Hábitos'!$A:$B,2,FALSE),"ID não encontrado"))</f>
        <v/>
      </c>
      <c r="D75" s="11">
        <f>IF(B75="","",IFERROR(VLOOKUP(B75,'Cadastro de Hábitos'!$A:$C,3,FALSE),""))</f>
        <v/>
      </c>
      <c r="E75" s="11">
        <f>IF(B75="","",IFERROR(VLOOKUP(B75,'Cadastro de Hábitos'!$A:$G,7,FALSE),""))</f>
        <v/>
      </c>
      <c r="F75" s="23" t="n"/>
      <c r="G75" s="38" t="n"/>
      <c r="H75" s="61">
        <f>IF(B75="","",IFERROR(MIN(1,G75/VALUE(LEFT(E75,FIND(" ",E75)-1))),IF(F75="Sim",1,0)))</f>
        <v/>
      </c>
      <c r="I75" s="39">
        <f>IF(B75="","",IF(F75="Sim",IF(H75&gt;=1,100,H75*100),0))</f>
        <v/>
      </c>
      <c r="J75" s="26" t="n"/>
    </row>
    <row r="76">
      <c r="A76" s="60" t="n"/>
      <c r="B76" s="23" t="n"/>
      <c r="C76" s="16">
        <f>IF(B76="","",IFERROR(VLOOKUP(B76,'Cadastro de Hábitos'!$A:$B,2,FALSE),"ID não encontrado"))</f>
        <v/>
      </c>
      <c r="D76" s="16">
        <f>IF(B76="","",IFERROR(VLOOKUP(B76,'Cadastro de Hábitos'!$A:$C,3,FALSE),""))</f>
        <v/>
      </c>
      <c r="E76" s="16">
        <f>IF(B76="","",IFERROR(VLOOKUP(B76,'Cadastro de Hábitos'!$A:$G,7,FALSE),""))</f>
        <v/>
      </c>
      <c r="F76" s="23" t="n"/>
      <c r="G76" s="38" t="n"/>
      <c r="H76" s="62">
        <f>IF(B76="","",IFERROR(MIN(1,G76/VALUE(LEFT(E76,FIND(" ",E76)-1))),IF(F76="Sim",1,0)))</f>
        <v/>
      </c>
      <c r="I76" s="40">
        <f>IF(B76="","",IF(F76="Sim",IF(H76&gt;=1,100,H76*100),0))</f>
        <v/>
      </c>
      <c r="J76" s="26" t="n"/>
    </row>
    <row r="77">
      <c r="A77" s="60" t="n"/>
      <c r="B77" s="23" t="n"/>
      <c r="C77" s="11">
        <f>IF(B77="","",IFERROR(VLOOKUP(B77,'Cadastro de Hábitos'!$A:$B,2,FALSE),"ID não encontrado"))</f>
        <v/>
      </c>
      <c r="D77" s="11">
        <f>IF(B77="","",IFERROR(VLOOKUP(B77,'Cadastro de Hábitos'!$A:$C,3,FALSE),""))</f>
        <v/>
      </c>
      <c r="E77" s="11">
        <f>IF(B77="","",IFERROR(VLOOKUP(B77,'Cadastro de Hábitos'!$A:$G,7,FALSE),""))</f>
        <v/>
      </c>
      <c r="F77" s="23" t="n"/>
      <c r="G77" s="38" t="n"/>
      <c r="H77" s="61">
        <f>IF(B77="","",IFERROR(MIN(1,G77/VALUE(LEFT(E77,FIND(" ",E77)-1))),IF(F77="Sim",1,0)))</f>
        <v/>
      </c>
      <c r="I77" s="39">
        <f>IF(B77="","",IF(F77="Sim",IF(H77&gt;=1,100,H77*100),0))</f>
        <v/>
      </c>
      <c r="J77" s="26" t="n"/>
    </row>
    <row r="78">
      <c r="A78" s="60" t="n"/>
      <c r="B78" s="23" t="n"/>
      <c r="C78" s="16">
        <f>IF(B78="","",IFERROR(VLOOKUP(B78,'Cadastro de Hábitos'!$A:$B,2,FALSE),"ID não encontrado"))</f>
        <v/>
      </c>
      <c r="D78" s="16">
        <f>IF(B78="","",IFERROR(VLOOKUP(B78,'Cadastro de Hábitos'!$A:$C,3,FALSE),""))</f>
        <v/>
      </c>
      <c r="E78" s="16">
        <f>IF(B78="","",IFERROR(VLOOKUP(B78,'Cadastro de Hábitos'!$A:$G,7,FALSE),""))</f>
        <v/>
      </c>
      <c r="F78" s="23" t="n"/>
      <c r="G78" s="38" t="n"/>
      <c r="H78" s="62">
        <f>IF(B78="","",IFERROR(MIN(1,G78/VALUE(LEFT(E78,FIND(" ",E78)-1))),IF(F78="Sim",1,0)))</f>
        <v/>
      </c>
      <c r="I78" s="40">
        <f>IF(B78="","",IF(F78="Sim",IF(H78&gt;=1,100,H78*100),0))</f>
        <v/>
      </c>
      <c r="J78" s="26" t="n"/>
    </row>
    <row r="79">
      <c r="A79" s="60" t="n"/>
      <c r="B79" s="23" t="n"/>
      <c r="C79" s="11">
        <f>IF(B79="","",IFERROR(VLOOKUP(B79,'Cadastro de Hábitos'!$A:$B,2,FALSE),"ID não encontrado"))</f>
        <v/>
      </c>
      <c r="D79" s="11">
        <f>IF(B79="","",IFERROR(VLOOKUP(B79,'Cadastro de Hábitos'!$A:$C,3,FALSE),""))</f>
        <v/>
      </c>
      <c r="E79" s="11">
        <f>IF(B79="","",IFERROR(VLOOKUP(B79,'Cadastro de Hábitos'!$A:$G,7,FALSE),""))</f>
        <v/>
      </c>
      <c r="F79" s="23" t="n"/>
      <c r="G79" s="38" t="n"/>
      <c r="H79" s="61">
        <f>IF(B79="","",IFERROR(MIN(1,G79/VALUE(LEFT(E79,FIND(" ",E79)-1))),IF(F79="Sim",1,0)))</f>
        <v/>
      </c>
      <c r="I79" s="39">
        <f>IF(B79="","",IF(F79="Sim",IF(H79&gt;=1,100,H79*100),0))</f>
        <v/>
      </c>
      <c r="J79" s="26" t="n"/>
    </row>
    <row r="80">
      <c r="A80" s="60" t="n"/>
      <c r="B80" s="23" t="n"/>
      <c r="C80" s="16">
        <f>IF(B80="","",IFERROR(VLOOKUP(B80,'Cadastro de Hábitos'!$A:$B,2,FALSE),"ID não encontrado"))</f>
        <v/>
      </c>
      <c r="D80" s="16">
        <f>IF(B80="","",IFERROR(VLOOKUP(B80,'Cadastro de Hábitos'!$A:$C,3,FALSE),""))</f>
        <v/>
      </c>
      <c r="E80" s="16">
        <f>IF(B80="","",IFERROR(VLOOKUP(B80,'Cadastro de Hábitos'!$A:$G,7,FALSE),""))</f>
        <v/>
      </c>
      <c r="F80" s="23" t="n"/>
      <c r="G80" s="38" t="n"/>
      <c r="H80" s="62">
        <f>IF(B80="","",IFERROR(MIN(1,G80/VALUE(LEFT(E80,FIND(" ",E80)-1))),IF(F80="Sim",1,0)))</f>
        <v/>
      </c>
      <c r="I80" s="40">
        <f>IF(B80="","",IF(F80="Sim",IF(H80&gt;=1,100,H80*100),0))</f>
        <v/>
      </c>
      <c r="J80" s="26" t="n"/>
    </row>
    <row r="81">
      <c r="A81" s="60" t="n"/>
      <c r="B81" s="23" t="n"/>
      <c r="C81" s="11">
        <f>IF(B81="","",IFERROR(VLOOKUP(B81,'Cadastro de Hábitos'!$A:$B,2,FALSE),"ID não encontrado"))</f>
        <v/>
      </c>
      <c r="D81" s="11">
        <f>IF(B81="","",IFERROR(VLOOKUP(B81,'Cadastro de Hábitos'!$A:$C,3,FALSE),""))</f>
        <v/>
      </c>
      <c r="E81" s="11">
        <f>IF(B81="","",IFERROR(VLOOKUP(B81,'Cadastro de Hábitos'!$A:$G,7,FALSE),""))</f>
        <v/>
      </c>
      <c r="F81" s="23" t="n"/>
      <c r="G81" s="38" t="n"/>
      <c r="H81" s="61">
        <f>IF(B81="","",IFERROR(MIN(1,G81/VALUE(LEFT(E81,FIND(" ",E81)-1))),IF(F81="Sim",1,0)))</f>
        <v/>
      </c>
      <c r="I81" s="39">
        <f>IF(B81="","",IF(F81="Sim",IF(H81&gt;=1,100,H81*100),0))</f>
        <v/>
      </c>
      <c r="J81" s="26" t="n"/>
    </row>
    <row r="82">
      <c r="A82" s="60" t="n"/>
      <c r="B82" s="23" t="n"/>
      <c r="C82" s="16">
        <f>IF(B82="","",IFERROR(VLOOKUP(B82,'Cadastro de Hábitos'!$A:$B,2,FALSE),"ID não encontrado"))</f>
        <v/>
      </c>
      <c r="D82" s="16">
        <f>IF(B82="","",IFERROR(VLOOKUP(B82,'Cadastro de Hábitos'!$A:$C,3,FALSE),""))</f>
        <v/>
      </c>
      <c r="E82" s="16">
        <f>IF(B82="","",IFERROR(VLOOKUP(B82,'Cadastro de Hábitos'!$A:$G,7,FALSE),""))</f>
        <v/>
      </c>
      <c r="F82" s="23" t="n"/>
      <c r="G82" s="38" t="n"/>
      <c r="H82" s="62">
        <f>IF(B82="","",IFERROR(MIN(1,G82/VALUE(LEFT(E82,FIND(" ",E82)-1))),IF(F82="Sim",1,0)))</f>
        <v/>
      </c>
      <c r="I82" s="40">
        <f>IF(B82="","",IF(F82="Sim",IF(H82&gt;=1,100,H82*100),0))</f>
        <v/>
      </c>
      <c r="J82" s="26" t="n"/>
    </row>
    <row r="83">
      <c r="A83" s="60" t="n"/>
      <c r="B83" s="23" t="n"/>
      <c r="C83" s="11">
        <f>IF(B83="","",IFERROR(VLOOKUP(B83,'Cadastro de Hábitos'!$A:$B,2,FALSE),"ID não encontrado"))</f>
        <v/>
      </c>
      <c r="D83" s="11">
        <f>IF(B83="","",IFERROR(VLOOKUP(B83,'Cadastro de Hábitos'!$A:$C,3,FALSE),""))</f>
        <v/>
      </c>
      <c r="E83" s="11">
        <f>IF(B83="","",IFERROR(VLOOKUP(B83,'Cadastro de Hábitos'!$A:$G,7,FALSE),""))</f>
        <v/>
      </c>
      <c r="F83" s="23" t="n"/>
      <c r="G83" s="38" t="n"/>
      <c r="H83" s="61">
        <f>IF(B83="","",IFERROR(MIN(1,G83/VALUE(LEFT(E83,FIND(" ",E83)-1))),IF(F83="Sim",1,0)))</f>
        <v/>
      </c>
      <c r="I83" s="39">
        <f>IF(B83="","",IF(F83="Sim",IF(H83&gt;=1,100,H83*100),0))</f>
        <v/>
      </c>
      <c r="J83" s="26" t="n"/>
    </row>
    <row r="84">
      <c r="A84" s="60" t="n"/>
      <c r="B84" s="23" t="n"/>
      <c r="C84" s="16">
        <f>IF(B84="","",IFERROR(VLOOKUP(B84,'Cadastro de Hábitos'!$A:$B,2,FALSE),"ID não encontrado"))</f>
        <v/>
      </c>
      <c r="D84" s="16">
        <f>IF(B84="","",IFERROR(VLOOKUP(B84,'Cadastro de Hábitos'!$A:$C,3,FALSE),""))</f>
        <v/>
      </c>
      <c r="E84" s="16">
        <f>IF(B84="","",IFERROR(VLOOKUP(B84,'Cadastro de Hábitos'!$A:$G,7,FALSE),""))</f>
        <v/>
      </c>
      <c r="F84" s="23" t="n"/>
      <c r="G84" s="38" t="n"/>
      <c r="H84" s="62">
        <f>IF(B84="","",IFERROR(MIN(1,G84/VALUE(LEFT(E84,FIND(" ",E84)-1))),IF(F84="Sim",1,0)))</f>
        <v/>
      </c>
      <c r="I84" s="40">
        <f>IF(B84="","",IF(F84="Sim",IF(H84&gt;=1,100,H84*100),0))</f>
        <v/>
      </c>
      <c r="J84" s="26" t="n"/>
    </row>
    <row r="85">
      <c r="A85" s="60" t="n"/>
      <c r="B85" s="23" t="n"/>
      <c r="C85" s="11">
        <f>IF(B85="","",IFERROR(VLOOKUP(B85,'Cadastro de Hábitos'!$A:$B,2,FALSE),"ID não encontrado"))</f>
        <v/>
      </c>
      <c r="D85" s="11">
        <f>IF(B85="","",IFERROR(VLOOKUP(B85,'Cadastro de Hábitos'!$A:$C,3,FALSE),""))</f>
        <v/>
      </c>
      <c r="E85" s="11">
        <f>IF(B85="","",IFERROR(VLOOKUP(B85,'Cadastro de Hábitos'!$A:$G,7,FALSE),""))</f>
        <v/>
      </c>
      <c r="F85" s="23" t="n"/>
      <c r="G85" s="38" t="n"/>
      <c r="H85" s="61">
        <f>IF(B85="","",IFERROR(MIN(1,G85/VALUE(LEFT(E85,FIND(" ",E85)-1))),IF(F85="Sim",1,0)))</f>
        <v/>
      </c>
      <c r="I85" s="39">
        <f>IF(B85="","",IF(F85="Sim",IF(H85&gt;=1,100,H85*100),0))</f>
        <v/>
      </c>
      <c r="J85" s="26" t="n"/>
    </row>
    <row r="86">
      <c r="A86" s="60" t="n"/>
      <c r="B86" s="23" t="n"/>
      <c r="C86" s="16">
        <f>IF(B86="","",IFERROR(VLOOKUP(B86,'Cadastro de Hábitos'!$A:$B,2,FALSE),"ID não encontrado"))</f>
        <v/>
      </c>
      <c r="D86" s="16">
        <f>IF(B86="","",IFERROR(VLOOKUP(B86,'Cadastro de Hábitos'!$A:$C,3,FALSE),""))</f>
        <v/>
      </c>
      <c r="E86" s="16">
        <f>IF(B86="","",IFERROR(VLOOKUP(B86,'Cadastro de Hábitos'!$A:$G,7,FALSE),""))</f>
        <v/>
      </c>
      <c r="F86" s="23" t="n"/>
      <c r="G86" s="38" t="n"/>
      <c r="H86" s="62">
        <f>IF(B86="","",IFERROR(MIN(1,G86/VALUE(LEFT(E86,FIND(" ",E86)-1))),IF(F86="Sim",1,0)))</f>
        <v/>
      </c>
      <c r="I86" s="40">
        <f>IF(B86="","",IF(F86="Sim",IF(H86&gt;=1,100,H86*100),0))</f>
        <v/>
      </c>
      <c r="J86" s="26" t="n"/>
    </row>
    <row r="87">
      <c r="A87" s="60" t="n"/>
      <c r="B87" s="23" t="n"/>
      <c r="C87" s="11">
        <f>IF(B87="","",IFERROR(VLOOKUP(B87,'Cadastro de Hábitos'!$A:$B,2,FALSE),"ID não encontrado"))</f>
        <v/>
      </c>
      <c r="D87" s="11">
        <f>IF(B87="","",IFERROR(VLOOKUP(B87,'Cadastro de Hábitos'!$A:$C,3,FALSE),""))</f>
        <v/>
      </c>
      <c r="E87" s="11">
        <f>IF(B87="","",IFERROR(VLOOKUP(B87,'Cadastro de Hábitos'!$A:$G,7,FALSE),""))</f>
        <v/>
      </c>
      <c r="F87" s="23" t="n"/>
      <c r="G87" s="38" t="n"/>
      <c r="H87" s="61">
        <f>IF(B87="","",IFERROR(MIN(1,G87/VALUE(LEFT(E87,FIND(" ",E87)-1))),IF(F87="Sim",1,0)))</f>
        <v/>
      </c>
      <c r="I87" s="39">
        <f>IF(B87="","",IF(F87="Sim",IF(H87&gt;=1,100,H87*100),0))</f>
        <v/>
      </c>
      <c r="J87" s="26" t="n"/>
    </row>
    <row r="88">
      <c r="A88" s="60" t="n"/>
      <c r="B88" s="23" t="n"/>
      <c r="C88" s="16">
        <f>IF(B88="","",IFERROR(VLOOKUP(B88,'Cadastro de Hábitos'!$A:$B,2,FALSE),"ID não encontrado"))</f>
        <v/>
      </c>
      <c r="D88" s="16">
        <f>IF(B88="","",IFERROR(VLOOKUP(B88,'Cadastro de Hábitos'!$A:$C,3,FALSE),""))</f>
        <v/>
      </c>
      <c r="E88" s="16">
        <f>IF(B88="","",IFERROR(VLOOKUP(B88,'Cadastro de Hábitos'!$A:$G,7,FALSE),""))</f>
        <v/>
      </c>
      <c r="F88" s="23" t="n"/>
      <c r="G88" s="38" t="n"/>
      <c r="H88" s="62">
        <f>IF(B88="","",IFERROR(MIN(1,G88/VALUE(LEFT(E88,FIND(" ",E88)-1))),IF(F88="Sim",1,0)))</f>
        <v/>
      </c>
      <c r="I88" s="40">
        <f>IF(B88="","",IF(F88="Sim",IF(H88&gt;=1,100,H88*100),0))</f>
        <v/>
      </c>
      <c r="J88" s="26" t="n"/>
    </row>
    <row r="89">
      <c r="A89" s="60" t="n"/>
      <c r="B89" s="23" t="n"/>
      <c r="C89" s="11">
        <f>IF(B89="","",IFERROR(VLOOKUP(B89,'Cadastro de Hábitos'!$A:$B,2,FALSE),"ID não encontrado"))</f>
        <v/>
      </c>
      <c r="D89" s="11">
        <f>IF(B89="","",IFERROR(VLOOKUP(B89,'Cadastro de Hábitos'!$A:$C,3,FALSE),""))</f>
        <v/>
      </c>
      <c r="E89" s="11">
        <f>IF(B89="","",IFERROR(VLOOKUP(B89,'Cadastro de Hábitos'!$A:$G,7,FALSE),""))</f>
        <v/>
      </c>
      <c r="F89" s="23" t="n"/>
      <c r="G89" s="38" t="n"/>
      <c r="H89" s="61">
        <f>IF(B89="","",IFERROR(MIN(1,G89/VALUE(LEFT(E89,FIND(" ",E89)-1))),IF(F89="Sim",1,0)))</f>
        <v/>
      </c>
      <c r="I89" s="39">
        <f>IF(B89="","",IF(F89="Sim",IF(H89&gt;=1,100,H89*100),0))</f>
        <v/>
      </c>
      <c r="J89" s="26" t="n"/>
    </row>
    <row r="90">
      <c r="A90" s="60" t="n"/>
      <c r="B90" s="23" t="n"/>
      <c r="C90" s="16">
        <f>IF(B90="","",IFERROR(VLOOKUP(B90,'Cadastro de Hábitos'!$A:$B,2,FALSE),"ID não encontrado"))</f>
        <v/>
      </c>
      <c r="D90" s="16">
        <f>IF(B90="","",IFERROR(VLOOKUP(B90,'Cadastro de Hábitos'!$A:$C,3,FALSE),""))</f>
        <v/>
      </c>
      <c r="E90" s="16">
        <f>IF(B90="","",IFERROR(VLOOKUP(B90,'Cadastro de Hábitos'!$A:$G,7,FALSE),""))</f>
        <v/>
      </c>
      <c r="F90" s="23" t="n"/>
      <c r="G90" s="38" t="n"/>
      <c r="H90" s="62">
        <f>IF(B90="","",IFERROR(MIN(1,G90/VALUE(LEFT(E90,FIND(" ",E90)-1))),IF(F90="Sim",1,0)))</f>
        <v/>
      </c>
      <c r="I90" s="40">
        <f>IF(B90="","",IF(F90="Sim",IF(H90&gt;=1,100,H90*100),0))</f>
        <v/>
      </c>
      <c r="J90" s="26" t="n"/>
    </row>
    <row r="91">
      <c r="A91" s="60" t="n"/>
      <c r="B91" s="23" t="n"/>
      <c r="C91" s="11">
        <f>IF(B91="","",IFERROR(VLOOKUP(B91,'Cadastro de Hábitos'!$A:$B,2,FALSE),"ID não encontrado"))</f>
        <v/>
      </c>
      <c r="D91" s="11">
        <f>IF(B91="","",IFERROR(VLOOKUP(B91,'Cadastro de Hábitos'!$A:$C,3,FALSE),""))</f>
        <v/>
      </c>
      <c r="E91" s="11">
        <f>IF(B91="","",IFERROR(VLOOKUP(B91,'Cadastro de Hábitos'!$A:$G,7,FALSE),""))</f>
        <v/>
      </c>
      <c r="F91" s="23" t="n"/>
      <c r="G91" s="38" t="n"/>
      <c r="H91" s="61">
        <f>IF(B91="","",IFERROR(MIN(1,G91/VALUE(LEFT(E91,FIND(" ",E91)-1))),IF(F91="Sim",1,0)))</f>
        <v/>
      </c>
      <c r="I91" s="39">
        <f>IF(B91="","",IF(F91="Sim",IF(H91&gt;=1,100,H91*100),0))</f>
        <v/>
      </c>
      <c r="J91" s="26" t="n"/>
    </row>
    <row r="92">
      <c r="A92" s="60" t="n"/>
      <c r="B92" s="23" t="n"/>
      <c r="C92" s="16">
        <f>IF(B92="","",IFERROR(VLOOKUP(B92,'Cadastro de Hábitos'!$A:$B,2,FALSE),"ID não encontrado"))</f>
        <v/>
      </c>
      <c r="D92" s="16">
        <f>IF(B92="","",IFERROR(VLOOKUP(B92,'Cadastro de Hábitos'!$A:$C,3,FALSE),""))</f>
        <v/>
      </c>
      <c r="E92" s="16">
        <f>IF(B92="","",IFERROR(VLOOKUP(B92,'Cadastro de Hábitos'!$A:$G,7,FALSE),""))</f>
        <v/>
      </c>
      <c r="F92" s="23" t="n"/>
      <c r="G92" s="38" t="n"/>
      <c r="H92" s="62">
        <f>IF(B92="","",IFERROR(MIN(1,G92/VALUE(LEFT(E92,FIND(" ",E92)-1))),IF(F92="Sim",1,0)))</f>
        <v/>
      </c>
      <c r="I92" s="40">
        <f>IF(B92="","",IF(F92="Sim",IF(H92&gt;=1,100,H92*100),0))</f>
        <v/>
      </c>
      <c r="J92" s="26" t="n"/>
    </row>
    <row r="93">
      <c r="A93" s="60" t="n"/>
      <c r="B93" s="23" t="n"/>
      <c r="C93" s="11">
        <f>IF(B93="","",IFERROR(VLOOKUP(B93,'Cadastro de Hábitos'!$A:$B,2,FALSE),"ID não encontrado"))</f>
        <v/>
      </c>
      <c r="D93" s="11">
        <f>IF(B93="","",IFERROR(VLOOKUP(B93,'Cadastro de Hábitos'!$A:$C,3,FALSE),""))</f>
        <v/>
      </c>
      <c r="E93" s="11">
        <f>IF(B93="","",IFERROR(VLOOKUP(B93,'Cadastro de Hábitos'!$A:$G,7,FALSE),""))</f>
        <v/>
      </c>
      <c r="F93" s="23" t="n"/>
      <c r="G93" s="38" t="n"/>
      <c r="H93" s="61">
        <f>IF(B93="","",IFERROR(MIN(1,G93/VALUE(LEFT(E93,FIND(" ",E93)-1))),IF(F93="Sim",1,0)))</f>
        <v/>
      </c>
      <c r="I93" s="39">
        <f>IF(B93="","",IF(F93="Sim",IF(H93&gt;=1,100,H93*100),0))</f>
        <v/>
      </c>
      <c r="J93" s="26" t="n"/>
    </row>
    <row r="94">
      <c r="A94" s="60" t="n"/>
      <c r="B94" s="23" t="n"/>
      <c r="C94" s="16">
        <f>IF(B94="","",IFERROR(VLOOKUP(B94,'Cadastro de Hábitos'!$A:$B,2,FALSE),"ID não encontrado"))</f>
        <v/>
      </c>
      <c r="D94" s="16">
        <f>IF(B94="","",IFERROR(VLOOKUP(B94,'Cadastro de Hábitos'!$A:$C,3,FALSE),""))</f>
        <v/>
      </c>
      <c r="E94" s="16">
        <f>IF(B94="","",IFERROR(VLOOKUP(B94,'Cadastro de Hábitos'!$A:$G,7,FALSE),""))</f>
        <v/>
      </c>
      <c r="F94" s="23" t="n"/>
      <c r="G94" s="38" t="n"/>
      <c r="H94" s="62">
        <f>IF(B94="","",IFERROR(MIN(1,G94/VALUE(LEFT(E94,FIND(" ",E94)-1))),IF(F94="Sim",1,0)))</f>
        <v/>
      </c>
      <c r="I94" s="40">
        <f>IF(B94="","",IF(F94="Sim",IF(H94&gt;=1,100,H94*100),0))</f>
        <v/>
      </c>
      <c r="J94" s="26" t="n"/>
    </row>
    <row r="95">
      <c r="A95" s="60" t="n"/>
      <c r="B95" s="23" t="n"/>
      <c r="C95" s="11">
        <f>IF(B95="","",IFERROR(VLOOKUP(B95,'Cadastro de Hábitos'!$A:$B,2,FALSE),"ID não encontrado"))</f>
        <v/>
      </c>
      <c r="D95" s="11">
        <f>IF(B95="","",IFERROR(VLOOKUP(B95,'Cadastro de Hábitos'!$A:$C,3,FALSE),""))</f>
        <v/>
      </c>
      <c r="E95" s="11">
        <f>IF(B95="","",IFERROR(VLOOKUP(B95,'Cadastro de Hábitos'!$A:$G,7,FALSE),""))</f>
        <v/>
      </c>
      <c r="F95" s="23" t="n"/>
      <c r="G95" s="38" t="n"/>
      <c r="H95" s="61">
        <f>IF(B95="","",IFERROR(MIN(1,G95/VALUE(LEFT(E95,FIND(" ",E95)-1))),IF(F95="Sim",1,0)))</f>
        <v/>
      </c>
      <c r="I95" s="39">
        <f>IF(B95="","",IF(F95="Sim",IF(H95&gt;=1,100,H95*100),0))</f>
        <v/>
      </c>
      <c r="J95" s="26" t="n"/>
    </row>
    <row r="96">
      <c r="A96" s="60" t="n"/>
      <c r="B96" s="23" t="n"/>
      <c r="C96" s="16">
        <f>IF(B96="","",IFERROR(VLOOKUP(B96,'Cadastro de Hábitos'!$A:$B,2,FALSE),"ID não encontrado"))</f>
        <v/>
      </c>
      <c r="D96" s="16">
        <f>IF(B96="","",IFERROR(VLOOKUP(B96,'Cadastro de Hábitos'!$A:$C,3,FALSE),""))</f>
        <v/>
      </c>
      <c r="E96" s="16">
        <f>IF(B96="","",IFERROR(VLOOKUP(B96,'Cadastro de Hábitos'!$A:$G,7,FALSE),""))</f>
        <v/>
      </c>
      <c r="F96" s="23" t="n"/>
      <c r="G96" s="38" t="n"/>
      <c r="H96" s="62">
        <f>IF(B96="","",IFERROR(MIN(1,G96/VALUE(LEFT(E96,FIND(" ",E96)-1))),IF(F96="Sim",1,0)))</f>
        <v/>
      </c>
      <c r="I96" s="40">
        <f>IF(B96="","",IF(F96="Sim",IF(H96&gt;=1,100,H96*100),0))</f>
        <v/>
      </c>
      <c r="J96" s="26" t="n"/>
    </row>
    <row r="97">
      <c r="A97" s="60" t="n"/>
      <c r="B97" s="23" t="n"/>
      <c r="C97" s="11">
        <f>IF(B97="","",IFERROR(VLOOKUP(B97,'Cadastro de Hábitos'!$A:$B,2,FALSE),"ID não encontrado"))</f>
        <v/>
      </c>
      <c r="D97" s="11">
        <f>IF(B97="","",IFERROR(VLOOKUP(B97,'Cadastro de Hábitos'!$A:$C,3,FALSE),""))</f>
        <v/>
      </c>
      <c r="E97" s="11">
        <f>IF(B97="","",IFERROR(VLOOKUP(B97,'Cadastro de Hábitos'!$A:$G,7,FALSE),""))</f>
        <v/>
      </c>
      <c r="F97" s="23" t="n"/>
      <c r="G97" s="38" t="n"/>
      <c r="H97" s="61">
        <f>IF(B97="","",IFERROR(MIN(1,G97/VALUE(LEFT(E97,FIND(" ",E97)-1))),IF(F97="Sim",1,0)))</f>
        <v/>
      </c>
      <c r="I97" s="39">
        <f>IF(B97="","",IF(F97="Sim",IF(H97&gt;=1,100,H97*100),0))</f>
        <v/>
      </c>
      <c r="J97" s="26" t="n"/>
    </row>
    <row r="98">
      <c r="A98" s="60" t="n"/>
      <c r="B98" s="23" t="n"/>
      <c r="C98" s="16">
        <f>IF(B98="","",IFERROR(VLOOKUP(B98,'Cadastro de Hábitos'!$A:$B,2,FALSE),"ID não encontrado"))</f>
        <v/>
      </c>
      <c r="D98" s="16">
        <f>IF(B98="","",IFERROR(VLOOKUP(B98,'Cadastro de Hábitos'!$A:$C,3,FALSE),""))</f>
        <v/>
      </c>
      <c r="E98" s="16">
        <f>IF(B98="","",IFERROR(VLOOKUP(B98,'Cadastro de Hábitos'!$A:$G,7,FALSE),""))</f>
        <v/>
      </c>
      <c r="F98" s="23" t="n"/>
      <c r="G98" s="38" t="n"/>
      <c r="H98" s="62">
        <f>IF(B98="","",IFERROR(MIN(1,G98/VALUE(LEFT(E98,FIND(" ",E98)-1))),IF(F98="Sim",1,0)))</f>
        <v/>
      </c>
      <c r="I98" s="40">
        <f>IF(B98="","",IF(F98="Sim",IF(H98&gt;=1,100,H98*100),0))</f>
        <v/>
      </c>
      <c r="J98" s="26" t="n"/>
    </row>
    <row r="99">
      <c r="A99" s="60" t="n"/>
      <c r="B99" s="23" t="n"/>
      <c r="C99" s="11">
        <f>IF(B99="","",IFERROR(VLOOKUP(B99,'Cadastro de Hábitos'!$A:$B,2,FALSE),"ID não encontrado"))</f>
        <v/>
      </c>
      <c r="D99" s="11">
        <f>IF(B99="","",IFERROR(VLOOKUP(B99,'Cadastro de Hábitos'!$A:$C,3,FALSE),""))</f>
        <v/>
      </c>
      <c r="E99" s="11">
        <f>IF(B99="","",IFERROR(VLOOKUP(B99,'Cadastro de Hábitos'!$A:$G,7,FALSE),""))</f>
        <v/>
      </c>
      <c r="F99" s="23" t="n"/>
      <c r="G99" s="38" t="n"/>
      <c r="H99" s="61">
        <f>IF(B99="","",IFERROR(MIN(1,G99/VALUE(LEFT(E99,FIND(" ",E99)-1))),IF(F99="Sim",1,0)))</f>
        <v/>
      </c>
      <c r="I99" s="39">
        <f>IF(B99="","",IF(F99="Sim",IF(H99&gt;=1,100,H99*100),0))</f>
        <v/>
      </c>
      <c r="J99" s="26" t="n"/>
    </row>
    <row r="100">
      <c r="A100" s="60" t="n"/>
      <c r="B100" s="23" t="n"/>
      <c r="C100" s="16">
        <f>IF(B100="","",IFERROR(VLOOKUP(B100,'Cadastro de Hábitos'!$A:$B,2,FALSE),"ID não encontrado"))</f>
        <v/>
      </c>
      <c r="D100" s="16">
        <f>IF(B100="","",IFERROR(VLOOKUP(B100,'Cadastro de Hábitos'!$A:$C,3,FALSE),""))</f>
        <v/>
      </c>
      <c r="E100" s="16">
        <f>IF(B100="","",IFERROR(VLOOKUP(B100,'Cadastro de Hábitos'!$A:$G,7,FALSE),""))</f>
        <v/>
      </c>
      <c r="F100" s="23" t="n"/>
      <c r="G100" s="38" t="n"/>
      <c r="H100" s="62">
        <f>IF(B100="","",IFERROR(MIN(1,G100/VALUE(LEFT(E100,FIND(" ",E100)-1))),IF(F100="Sim",1,0)))</f>
        <v/>
      </c>
      <c r="I100" s="40">
        <f>IF(B100="","",IF(F100="Sim",IF(H100&gt;=1,100,H100*100),0))</f>
        <v/>
      </c>
      <c r="J100" s="26" t="n"/>
    </row>
    <row r="101">
      <c r="A101" s="60" t="n"/>
      <c r="B101" s="23" t="n"/>
      <c r="C101" s="11">
        <f>IF(B101="","",IFERROR(VLOOKUP(B101,'Cadastro de Hábitos'!$A:$B,2,FALSE),"ID não encontrado"))</f>
        <v/>
      </c>
      <c r="D101" s="11">
        <f>IF(B101="","",IFERROR(VLOOKUP(B101,'Cadastro de Hábitos'!$A:$C,3,FALSE),""))</f>
        <v/>
      </c>
      <c r="E101" s="11">
        <f>IF(B101="","",IFERROR(VLOOKUP(B101,'Cadastro de Hábitos'!$A:$G,7,FALSE),""))</f>
        <v/>
      </c>
      <c r="F101" s="23" t="n"/>
      <c r="G101" s="38" t="n"/>
      <c r="H101" s="61">
        <f>IF(B101="","",IFERROR(MIN(1,G101/VALUE(LEFT(E101,FIND(" ",E101)-1))),IF(F101="Sim",1,0)))</f>
        <v/>
      </c>
      <c r="I101" s="39">
        <f>IF(B101="","",IF(F101="Sim",IF(H101&gt;=1,100,H101*100),0))</f>
        <v/>
      </c>
      <c r="J101" s="26" t="n"/>
    </row>
    <row r="102">
      <c r="A102" s="60" t="n"/>
      <c r="B102" s="23" t="n"/>
      <c r="C102" s="16">
        <f>IF(B102="","",IFERROR(VLOOKUP(B102,'Cadastro de Hábitos'!$A:$B,2,FALSE),"ID não encontrado"))</f>
        <v/>
      </c>
      <c r="D102" s="16">
        <f>IF(B102="","",IFERROR(VLOOKUP(B102,'Cadastro de Hábitos'!$A:$C,3,FALSE),""))</f>
        <v/>
      </c>
      <c r="E102" s="16">
        <f>IF(B102="","",IFERROR(VLOOKUP(B102,'Cadastro de Hábitos'!$A:$G,7,FALSE),""))</f>
        <v/>
      </c>
      <c r="F102" s="23" t="n"/>
      <c r="G102" s="38" t="n"/>
      <c r="H102" s="62">
        <f>IF(B102="","",IFERROR(MIN(1,G102/VALUE(LEFT(E102,FIND(" ",E102)-1))),IF(F102="Sim",1,0)))</f>
        <v/>
      </c>
      <c r="I102" s="40">
        <f>IF(B102="","",IF(F102="Sim",IF(H102&gt;=1,100,H102*100),0))</f>
        <v/>
      </c>
      <c r="J102" s="26" t="n"/>
    </row>
    <row r="103">
      <c r="A103" s="60" t="n"/>
      <c r="B103" s="23" t="n"/>
      <c r="C103" s="11">
        <f>IF(B103="","",IFERROR(VLOOKUP(B103,'Cadastro de Hábitos'!$A:$B,2,FALSE),"ID não encontrado"))</f>
        <v/>
      </c>
      <c r="D103" s="11">
        <f>IF(B103="","",IFERROR(VLOOKUP(B103,'Cadastro de Hábitos'!$A:$C,3,FALSE),""))</f>
        <v/>
      </c>
      <c r="E103" s="11">
        <f>IF(B103="","",IFERROR(VLOOKUP(B103,'Cadastro de Hábitos'!$A:$G,7,FALSE),""))</f>
        <v/>
      </c>
      <c r="F103" s="23" t="n"/>
      <c r="G103" s="38" t="n"/>
      <c r="H103" s="61">
        <f>IF(B103="","",IFERROR(MIN(1,G103/VALUE(LEFT(E103,FIND(" ",E103)-1))),IF(F103="Sim",1,0)))</f>
        <v/>
      </c>
      <c r="I103" s="39">
        <f>IF(B103="","",IF(F103="Sim",IF(H103&gt;=1,100,H103*100),0))</f>
        <v/>
      </c>
      <c r="J103" s="26" t="n"/>
    </row>
    <row r="104">
      <c r="A104" s="60" t="n"/>
      <c r="B104" s="23" t="n"/>
      <c r="C104" s="16">
        <f>IF(B104="","",IFERROR(VLOOKUP(B104,'Cadastro de Hábitos'!$A:$B,2,FALSE),"ID não encontrado"))</f>
        <v/>
      </c>
      <c r="D104" s="16">
        <f>IF(B104="","",IFERROR(VLOOKUP(B104,'Cadastro de Hábitos'!$A:$C,3,FALSE),""))</f>
        <v/>
      </c>
      <c r="E104" s="16">
        <f>IF(B104="","",IFERROR(VLOOKUP(B104,'Cadastro de Hábitos'!$A:$G,7,FALSE),""))</f>
        <v/>
      </c>
      <c r="F104" s="23" t="n"/>
      <c r="G104" s="38" t="n"/>
      <c r="H104" s="62">
        <f>IF(B104="","",IFERROR(MIN(1,G104/VALUE(LEFT(E104,FIND(" ",E104)-1))),IF(F104="Sim",1,0)))</f>
        <v/>
      </c>
      <c r="I104" s="40">
        <f>IF(B104="","",IF(F104="Sim",IF(H104&gt;=1,100,H104*100),0))</f>
        <v/>
      </c>
      <c r="J104" s="26" t="n"/>
    </row>
  </sheetData>
  <autoFilter ref="A4:J104"/>
  <mergeCells count="1">
    <mergeCell ref="A1:J1"/>
  </mergeCells>
  <conditionalFormatting sqref="H5:H104">
    <cfRule type="expression" priority="1" dxfId="0">
      <formula>AND($H5&lt;&gt;"",$H5&gt;=1)</formula>
    </cfRule>
    <cfRule type="expression" priority="2" dxfId="1">
      <formula>AND($H5&lt;&gt;"",$H5&gt;=0.7,$H5&lt;1)</formula>
    </cfRule>
    <cfRule type="expression" priority="3" dxfId="2">
      <formula>AND($H5&lt;&gt;"",$H5&lt;0.7)</formula>
    </cfRule>
  </conditionalFormatting>
  <dataValidations count="4">
    <dataValidation sqref="A5:A104" showErrorMessage="1" showInputMessage="1" allowBlank="1" type="date" operator="between">
      <formula1>1</formula1>
      <formula2>99999</formula2>
    </dataValidation>
    <dataValidation sqref="B5:B104" showErrorMessage="1" showInputMessage="1" allowBlank="1" type="list">
      <formula1>'Cadastro de Hábitos'!$A$5:$A$104</formula1>
    </dataValidation>
    <dataValidation sqref="F5:F104" showErrorMessage="1" showInputMessage="1" allowBlank="1" type="list">
      <formula1>"Sim,Não"</formula1>
    </dataValidation>
    <dataValidation sqref="G5:G104" showErrorMessage="1" showInputMessage="1" allowBlank="1" type="decimal" operator="between">
      <formula1>0</formula1>
      <formula2>100000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4"/>
  <sheetViews>
    <sheetView showGridLines="0" zoomScale="68" zoomScaleNormal="68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21" customWidth="1" min="3" max="3"/>
    <col width="18" customWidth="1" min="4" max="4"/>
    <col width="15" customWidth="1" min="5" max="5"/>
    <col width="13" customWidth="1" min="6" max="6"/>
    <col width="25" customWidth="1" min="7" max="7"/>
    <col width="13" customWidth="1" min="8" max="8"/>
    <col width="36" customWidth="1" min="9" max="9"/>
  </cols>
  <sheetData>
    <row r="1" ht="28" customHeight="1">
      <c r="A1" s="1" t="inlineStr">
        <is>
          <t>Cadastro de Hábitos | Defina metas que façam sentido para sua rotina</t>
        </is>
      </c>
    </row>
    <row r="2">
      <c r="A2" s="4" t="inlineStr">
        <is>
          <t>Comece cadastrando seus hábitos. Mantenha a meta semanal numérica para acompanhar o progresso no Painel.</t>
        </is>
      </c>
    </row>
    <row r="3"/>
    <row r="4" ht="32" customHeight="1">
      <c r="A4" s="59" t="inlineStr">
        <is>
          <t>ID do Hábito</t>
        </is>
      </c>
      <c r="B4" s="59" t="inlineStr">
        <is>
          <t>Hábito</t>
        </is>
      </c>
      <c r="C4" s="59" t="inlineStr">
        <is>
          <t>Categoria</t>
        </is>
      </c>
      <c r="D4" s="59" t="inlineStr">
        <is>
          <t>Frequência</t>
        </is>
      </c>
      <c r="E4" s="59" t="inlineStr">
        <is>
          <t>Meta Semanal</t>
        </is>
      </c>
      <c r="F4" s="59" t="inlineStr">
        <is>
          <t>Unidade</t>
        </is>
      </c>
      <c r="G4" s="59" t="inlineStr">
        <is>
          <t>Meta por Realização</t>
        </is>
      </c>
      <c r="H4" s="59" t="inlineStr">
        <is>
          <t>Status</t>
        </is>
      </c>
      <c r="I4" s="59" t="inlineStr">
        <is>
          <t>Observações</t>
        </is>
      </c>
    </row>
    <row r="5">
      <c r="A5" s="23" t="inlineStr">
        <is>
          <t>H001</t>
        </is>
      </c>
      <c r="B5" s="26" t="inlineStr">
        <is>
          <t>Beber água</t>
        </is>
      </c>
      <c r="C5" s="26" t="inlineStr">
        <is>
          <t>Saúde</t>
        </is>
      </c>
      <c r="D5" s="23" t="inlineStr">
        <is>
          <t>Diária</t>
        </is>
      </c>
      <c r="E5" s="28" t="n">
        <v>7</v>
      </c>
      <c r="F5" s="23" t="inlineStr">
        <is>
          <t>dias</t>
        </is>
      </c>
      <c r="G5" s="26" t="inlineStr">
        <is>
          <t>2 litros</t>
        </is>
      </c>
      <c r="H5" s="13">
        <f>IF(B5="","",IF(E5&gt;0,"Ativo","Pausado"))</f>
        <v/>
      </c>
      <c r="I5" s="26" t="n"/>
    </row>
    <row r="6">
      <c r="A6" s="23" t="inlineStr">
        <is>
          <t>H002</t>
        </is>
      </c>
      <c r="B6" s="26" t="inlineStr">
        <is>
          <t>Caminhar</t>
        </is>
      </c>
      <c r="C6" s="26" t="inlineStr">
        <is>
          <t>Exercício</t>
        </is>
      </c>
      <c r="D6" s="23" t="inlineStr">
        <is>
          <t>5x por semana</t>
        </is>
      </c>
      <c r="E6" s="28" t="n">
        <v>5</v>
      </c>
      <c r="F6" s="23" t="inlineStr">
        <is>
          <t>dias</t>
        </is>
      </c>
      <c r="G6" s="26" t="inlineStr">
        <is>
          <t>30 minutos</t>
        </is>
      </c>
      <c r="H6" s="18">
        <f>IF(B6="","",IF(E6&gt;0,"Ativo","Pausado"))</f>
        <v/>
      </c>
      <c r="I6" s="26" t="n"/>
    </row>
    <row r="7">
      <c r="A7" s="23" t="inlineStr">
        <is>
          <t>H003</t>
        </is>
      </c>
      <c r="B7" s="26" t="inlineStr">
        <is>
          <t>Ler livros</t>
        </is>
      </c>
      <c r="C7" s="26" t="inlineStr">
        <is>
          <t>Desenvolvimento</t>
        </is>
      </c>
      <c r="D7" s="23" t="inlineStr">
        <is>
          <t>4x por semana</t>
        </is>
      </c>
      <c r="E7" s="28" t="n">
        <v>4</v>
      </c>
      <c r="F7" s="23" t="inlineStr">
        <is>
          <t>dias</t>
        </is>
      </c>
      <c r="G7" s="26" t="inlineStr">
        <is>
          <t>20 páginas</t>
        </is>
      </c>
      <c r="H7" s="13">
        <f>IF(B7="","",IF(E7&gt;0,"Ativo","Pausado"))</f>
        <v/>
      </c>
      <c r="I7" s="26" t="n"/>
    </row>
    <row r="8">
      <c r="A8" s="23" t="inlineStr">
        <is>
          <t>H004</t>
        </is>
      </c>
      <c r="B8" s="26" t="inlineStr">
        <is>
          <t>Meditar</t>
        </is>
      </c>
      <c r="C8" s="26" t="inlineStr">
        <is>
          <t>Bem-estar</t>
        </is>
      </c>
      <c r="D8" s="23" t="inlineStr">
        <is>
          <t>Diária</t>
        </is>
      </c>
      <c r="E8" s="28" t="n">
        <v>7</v>
      </c>
      <c r="F8" s="23" t="inlineStr">
        <is>
          <t>dias</t>
        </is>
      </c>
      <c r="G8" s="26" t="inlineStr">
        <is>
          <t>10 minutos</t>
        </is>
      </c>
      <c r="H8" s="18">
        <f>IF(B8="","",IF(E8&gt;0,"Ativo","Pausado"))</f>
        <v/>
      </c>
      <c r="I8" s="26" t="n"/>
    </row>
    <row r="9">
      <c r="A9" s="23" t="inlineStr">
        <is>
          <t>H005</t>
        </is>
      </c>
      <c r="B9" s="26" t="inlineStr">
        <is>
          <t>Estudar inglês</t>
        </is>
      </c>
      <c r="C9" s="26" t="inlineStr">
        <is>
          <t>Educação</t>
        </is>
      </c>
      <c r="D9" s="23" t="inlineStr">
        <is>
          <t>3x por semana</t>
        </is>
      </c>
      <c r="E9" s="28" t="n">
        <v>3</v>
      </c>
      <c r="F9" s="23" t="inlineStr">
        <is>
          <t>dias</t>
        </is>
      </c>
      <c r="G9" s="26" t="inlineStr">
        <is>
          <t>30 minutos</t>
        </is>
      </c>
      <c r="H9" s="13">
        <f>IF(B9="","",IF(E9&gt;0,"Ativo","Pausado"))</f>
        <v/>
      </c>
      <c r="I9" s="26" t="n"/>
    </row>
    <row r="10">
      <c r="A10" s="23" t="inlineStr">
        <is>
          <t>H006</t>
        </is>
      </c>
      <c r="B10" s="26" t="inlineStr">
        <is>
          <t>Dormir 8 horas</t>
        </is>
      </c>
      <c r="C10" s="26" t="inlineStr">
        <is>
          <t>Saúde</t>
        </is>
      </c>
      <c r="D10" s="23" t="inlineStr">
        <is>
          <t>Diária</t>
        </is>
      </c>
      <c r="E10" s="28" t="n">
        <v>7</v>
      </c>
      <c r="F10" s="23" t="inlineStr">
        <is>
          <t>dias</t>
        </is>
      </c>
      <c r="G10" s="26" t="inlineStr">
        <is>
          <t>8 horas</t>
        </is>
      </c>
      <c r="H10" s="18">
        <f>IF(B10="","",IF(E10&gt;0,"Ativo","Pausado"))</f>
        <v/>
      </c>
      <c r="I10" s="26" t="n"/>
    </row>
    <row r="11">
      <c r="A11" s="23" t="inlineStr">
        <is>
          <t>H007</t>
        </is>
      </c>
      <c r="B11" s="26" t="inlineStr">
        <is>
          <t>Organizar finanças</t>
        </is>
      </c>
      <c r="C11" s="26" t="inlineStr">
        <is>
          <t>Finanças pessoais</t>
        </is>
      </c>
      <c r="D11" s="23" t="inlineStr">
        <is>
          <t>Semanal</t>
        </is>
      </c>
      <c r="E11" s="28" t="n">
        <v>1</v>
      </c>
      <c r="F11" s="23" t="inlineStr">
        <is>
          <t>dia</t>
        </is>
      </c>
      <c r="G11" s="26" t="inlineStr">
        <is>
          <t>Revisar orçamento</t>
        </is>
      </c>
      <c r="H11" s="13">
        <f>IF(B11="","",IF(E11&gt;0,"Ativo","Pausado"))</f>
        <v/>
      </c>
      <c r="I11" s="26" t="n"/>
    </row>
    <row r="12">
      <c r="A12" s="23" t="inlineStr">
        <is>
          <t>H008</t>
        </is>
      </c>
      <c r="B12" s="26" t="inlineStr">
        <is>
          <t>Evitar redes sociais à noite</t>
        </is>
      </c>
      <c r="C12" s="26" t="inlineStr">
        <is>
          <t>Produtividade</t>
        </is>
      </c>
      <c r="D12" s="23" t="inlineStr">
        <is>
          <t>5x por semana</t>
        </is>
      </c>
      <c r="E12" s="28" t="n">
        <v>5</v>
      </c>
      <c r="F12" s="23" t="inlineStr">
        <is>
          <t>dias</t>
        </is>
      </c>
      <c r="G12" s="26" t="inlineStr">
        <is>
          <t>Sem uso após 21h</t>
        </is>
      </c>
      <c r="H12" s="18">
        <f>IF(B12="","",IF(E12&gt;0,"Ativo","Pausado"))</f>
        <v/>
      </c>
      <c r="I12" s="26" t="n"/>
    </row>
    <row r="13">
      <c r="A13" s="23" t="inlineStr">
        <is>
          <t>H009</t>
        </is>
      </c>
      <c r="B13" s="26" t="inlineStr">
        <is>
          <t>Preparar refeições</t>
        </is>
      </c>
      <c r="C13" s="26" t="inlineStr">
        <is>
          <t>Alimentação</t>
        </is>
      </c>
      <c r="D13" s="23" t="inlineStr">
        <is>
          <t>3x por semana</t>
        </is>
      </c>
      <c r="E13" s="28" t="n">
        <v>3</v>
      </c>
      <c r="F13" s="23" t="inlineStr">
        <is>
          <t>dias</t>
        </is>
      </c>
      <c r="G13" s="26" t="inlineStr">
        <is>
          <t>Refeições saudáveis</t>
        </is>
      </c>
      <c r="H13" s="13">
        <f>IF(B13="","",IF(E13&gt;0,"Ativo","Pausado"))</f>
        <v/>
      </c>
      <c r="I13" s="26" t="n"/>
    </row>
    <row r="14">
      <c r="A14" s="23" t="inlineStr">
        <is>
          <t>H010</t>
        </is>
      </c>
      <c r="B14" s="26" t="inlineStr">
        <is>
          <t>Ligar para família</t>
        </is>
      </c>
      <c r="C14" s="26" t="inlineStr">
        <is>
          <t>Relacionamentos</t>
        </is>
      </c>
      <c r="D14" s="23" t="inlineStr">
        <is>
          <t>Semanal</t>
        </is>
      </c>
      <c r="E14" s="28" t="n">
        <v>1</v>
      </c>
      <c r="F14" s="23" t="inlineStr">
        <is>
          <t>dia</t>
        </is>
      </c>
      <c r="G14" s="26" t="inlineStr">
        <is>
          <t>Ligação ou vídeo</t>
        </is>
      </c>
      <c r="H14" s="18">
        <f>IF(B14="","",IF(E14&gt;0,"Ativo","Pausado"))</f>
        <v/>
      </c>
      <c r="I14" s="26" t="n"/>
    </row>
    <row r="15">
      <c r="A15" s="23" t="n"/>
      <c r="B15" s="26" t="n"/>
      <c r="C15" s="26" t="n"/>
      <c r="D15" s="23" t="n"/>
      <c r="E15" s="28" t="n"/>
      <c r="F15" s="23" t="n"/>
      <c r="G15" s="26" t="n"/>
      <c r="H15" s="13">
        <f>IF(B15="","",IF(E15&gt;0,"Ativo","Pausado"))</f>
        <v/>
      </c>
      <c r="I15" s="26" t="n"/>
    </row>
    <row r="16">
      <c r="A16" s="23" t="n"/>
      <c r="B16" s="26" t="n"/>
      <c r="C16" s="26" t="n"/>
      <c r="D16" s="23" t="n"/>
      <c r="E16" s="28" t="n"/>
      <c r="F16" s="23" t="n"/>
      <c r="G16" s="26" t="n"/>
      <c r="H16" s="18">
        <f>IF(B16="","",IF(E16&gt;0,"Ativo","Pausado"))</f>
        <v/>
      </c>
      <c r="I16" s="26" t="n"/>
    </row>
    <row r="17">
      <c r="A17" s="23" t="n"/>
      <c r="B17" s="26" t="n"/>
      <c r="C17" s="26" t="n"/>
      <c r="D17" s="23" t="n"/>
      <c r="E17" s="28" t="n"/>
      <c r="F17" s="23" t="n"/>
      <c r="G17" s="26" t="n"/>
      <c r="H17" s="13">
        <f>IF(B17="","",IF(E17&gt;0,"Ativo","Pausado"))</f>
        <v/>
      </c>
      <c r="I17" s="26" t="n"/>
    </row>
    <row r="18">
      <c r="A18" s="23" t="n"/>
      <c r="B18" s="26" t="n"/>
      <c r="C18" s="26" t="n"/>
      <c r="D18" s="23" t="n"/>
      <c r="E18" s="28" t="n"/>
      <c r="F18" s="23" t="n"/>
      <c r="G18" s="26" t="n"/>
      <c r="H18" s="18">
        <f>IF(B18="","",IF(E18&gt;0,"Ativo","Pausado"))</f>
        <v/>
      </c>
      <c r="I18" s="26" t="n"/>
    </row>
    <row r="19">
      <c r="A19" s="23" t="n"/>
      <c r="B19" s="26" t="n"/>
      <c r="C19" s="26" t="n"/>
      <c r="D19" s="23" t="n"/>
      <c r="E19" s="28" t="n"/>
      <c r="F19" s="23" t="n"/>
      <c r="G19" s="26" t="n"/>
      <c r="H19" s="13">
        <f>IF(B19="","",IF(E19&gt;0,"Ativo","Pausado"))</f>
        <v/>
      </c>
      <c r="I19" s="26" t="n"/>
    </row>
    <row r="20">
      <c r="A20" s="23" t="n"/>
      <c r="B20" s="26" t="n"/>
      <c r="C20" s="26" t="n"/>
      <c r="D20" s="23" t="n"/>
      <c r="E20" s="28" t="n"/>
      <c r="F20" s="23" t="n"/>
      <c r="G20" s="26" t="n"/>
      <c r="H20" s="18">
        <f>IF(B20="","",IF(E20&gt;0,"Ativo","Pausado"))</f>
        <v/>
      </c>
      <c r="I20" s="26" t="n"/>
    </row>
    <row r="21">
      <c r="A21" s="23" t="n"/>
      <c r="B21" s="26" t="n"/>
      <c r="C21" s="26" t="n"/>
      <c r="D21" s="23" t="n"/>
      <c r="E21" s="28" t="n"/>
      <c r="F21" s="23" t="n"/>
      <c r="G21" s="26" t="n"/>
      <c r="H21" s="13">
        <f>IF(B21="","",IF(E21&gt;0,"Ativo","Pausado"))</f>
        <v/>
      </c>
      <c r="I21" s="26" t="n"/>
    </row>
    <row r="22">
      <c r="A22" s="23" t="n"/>
      <c r="B22" s="26" t="n"/>
      <c r="C22" s="26" t="n"/>
      <c r="D22" s="23" t="n"/>
      <c r="E22" s="28" t="n"/>
      <c r="F22" s="23" t="n"/>
      <c r="G22" s="26" t="n"/>
      <c r="H22" s="18">
        <f>IF(B22="","",IF(E22&gt;0,"Ativo","Pausado"))</f>
        <v/>
      </c>
      <c r="I22" s="26" t="n"/>
    </row>
    <row r="23">
      <c r="A23" s="23" t="n"/>
      <c r="B23" s="26" t="n"/>
      <c r="C23" s="26" t="n"/>
      <c r="D23" s="23" t="n"/>
      <c r="E23" s="28" t="n"/>
      <c r="F23" s="23" t="n"/>
      <c r="G23" s="26" t="n"/>
      <c r="H23" s="13">
        <f>IF(B23="","",IF(E23&gt;0,"Ativo","Pausado"))</f>
        <v/>
      </c>
      <c r="I23" s="26" t="n"/>
    </row>
    <row r="24">
      <c r="A24" s="23" t="n"/>
      <c r="B24" s="26" t="n"/>
      <c r="C24" s="26" t="n"/>
      <c r="D24" s="23" t="n"/>
      <c r="E24" s="28" t="n"/>
      <c r="F24" s="23" t="n"/>
      <c r="G24" s="26" t="n"/>
      <c r="H24" s="18">
        <f>IF(B24="","",IF(E24&gt;0,"Ativo","Pausado"))</f>
        <v/>
      </c>
      <c r="I24" s="26" t="n"/>
    </row>
    <row r="25">
      <c r="A25" s="23" t="n"/>
      <c r="B25" s="26" t="n"/>
      <c r="C25" s="26" t="n"/>
      <c r="D25" s="23" t="n"/>
      <c r="E25" s="28" t="n"/>
      <c r="F25" s="23" t="n"/>
      <c r="G25" s="26" t="n"/>
      <c r="H25" s="13">
        <f>IF(B25="","",IF(E25&gt;0,"Ativo","Pausado"))</f>
        <v/>
      </c>
      <c r="I25" s="26" t="n"/>
    </row>
    <row r="26">
      <c r="A26" s="23" t="n"/>
      <c r="B26" s="26" t="n"/>
      <c r="C26" s="26" t="n"/>
      <c r="D26" s="23" t="n"/>
      <c r="E26" s="28" t="n"/>
      <c r="F26" s="23" t="n"/>
      <c r="G26" s="26" t="n"/>
      <c r="H26" s="18">
        <f>IF(B26="","",IF(E26&gt;0,"Ativo","Pausado"))</f>
        <v/>
      </c>
      <c r="I26" s="26" t="n"/>
    </row>
    <row r="27">
      <c r="A27" s="23" t="n"/>
      <c r="B27" s="26" t="n"/>
      <c r="C27" s="26" t="n"/>
      <c r="D27" s="23" t="n"/>
      <c r="E27" s="28" t="n"/>
      <c r="F27" s="23" t="n"/>
      <c r="G27" s="26" t="n"/>
      <c r="H27" s="13">
        <f>IF(B27="","",IF(E27&gt;0,"Ativo","Pausado"))</f>
        <v/>
      </c>
      <c r="I27" s="26" t="n"/>
    </row>
    <row r="28">
      <c r="A28" s="23" t="n"/>
      <c r="B28" s="26" t="n"/>
      <c r="C28" s="26" t="n"/>
      <c r="D28" s="23" t="n"/>
      <c r="E28" s="28" t="n"/>
      <c r="F28" s="23" t="n"/>
      <c r="G28" s="26" t="n"/>
      <c r="H28" s="18">
        <f>IF(B28="","",IF(E28&gt;0,"Ativo","Pausado"))</f>
        <v/>
      </c>
      <c r="I28" s="26" t="n"/>
    </row>
    <row r="29">
      <c r="A29" s="23" t="n"/>
      <c r="B29" s="26" t="n"/>
      <c r="C29" s="26" t="n"/>
      <c r="D29" s="23" t="n"/>
      <c r="E29" s="28" t="n"/>
      <c r="F29" s="23" t="n"/>
      <c r="G29" s="26" t="n"/>
      <c r="H29" s="13">
        <f>IF(B29="","",IF(E29&gt;0,"Ativo","Pausado"))</f>
        <v/>
      </c>
      <c r="I29" s="26" t="n"/>
    </row>
    <row r="30">
      <c r="A30" s="23" t="n"/>
      <c r="B30" s="26" t="n"/>
      <c r="C30" s="26" t="n"/>
      <c r="D30" s="23" t="n"/>
      <c r="E30" s="28" t="n"/>
      <c r="F30" s="23" t="n"/>
      <c r="G30" s="26" t="n"/>
      <c r="H30" s="18">
        <f>IF(B30="","",IF(E30&gt;0,"Ativo","Pausado"))</f>
        <v/>
      </c>
      <c r="I30" s="26" t="n"/>
    </row>
    <row r="31">
      <c r="A31" s="23" t="n"/>
      <c r="B31" s="26" t="n"/>
      <c r="C31" s="26" t="n"/>
      <c r="D31" s="23" t="n"/>
      <c r="E31" s="28" t="n"/>
      <c r="F31" s="23" t="n"/>
      <c r="G31" s="26" t="n"/>
      <c r="H31" s="13">
        <f>IF(B31="","",IF(E31&gt;0,"Ativo","Pausado"))</f>
        <v/>
      </c>
      <c r="I31" s="26" t="n"/>
    </row>
    <row r="32">
      <c r="A32" s="23" t="n"/>
      <c r="B32" s="26" t="n"/>
      <c r="C32" s="26" t="n"/>
      <c r="D32" s="23" t="n"/>
      <c r="E32" s="28" t="n"/>
      <c r="F32" s="23" t="n"/>
      <c r="G32" s="26" t="n"/>
      <c r="H32" s="18">
        <f>IF(B32="","",IF(E32&gt;0,"Ativo","Pausado"))</f>
        <v/>
      </c>
      <c r="I32" s="26" t="n"/>
    </row>
    <row r="33">
      <c r="A33" s="23" t="n"/>
      <c r="B33" s="26" t="n"/>
      <c r="C33" s="26" t="n"/>
      <c r="D33" s="23" t="n"/>
      <c r="E33" s="28" t="n"/>
      <c r="F33" s="23" t="n"/>
      <c r="G33" s="26" t="n"/>
      <c r="H33" s="13">
        <f>IF(B33="","",IF(E33&gt;0,"Ativo","Pausado"))</f>
        <v/>
      </c>
      <c r="I33" s="26" t="n"/>
    </row>
    <row r="34">
      <c r="A34" s="23" t="n"/>
      <c r="B34" s="26" t="n"/>
      <c r="C34" s="26" t="n"/>
      <c r="D34" s="23" t="n"/>
      <c r="E34" s="28" t="n"/>
      <c r="F34" s="23" t="n"/>
      <c r="G34" s="26" t="n"/>
      <c r="H34" s="18">
        <f>IF(B34="","",IF(E34&gt;0,"Ativo","Pausado"))</f>
        <v/>
      </c>
      <c r="I34" s="26" t="n"/>
    </row>
    <row r="35">
      <c r="A35" s="23" t="n"/>
      <c r="B35" s="26" t="n"/>
      <c r="C35" s="26" t="n"/>
      <c r="D35" s="23" t="n"/>
      <c r="E35" s="28" t="n"/>
      <c r="F35" s="23" t="n"/>
      <c r="G35" s="26" t="n"/>
      <c r="H35" s="13">
        <f>IF(B35="","",IF(E35&gt;0,"Ativo","Pausado"))</f>
        <v/>
      </c>
      <c r="I35" s="26" t="n"/>
    </row>
    <row r="36">
      <c r="A36" s="23" t="n"/>
      <c r="B36" s="26" t="n"/>
      <c r="C36" s="26" t="n"/>
      <c r="D36" s="23" t="n"/>
      <c r="E36" s="28" t="n"/>
      <c r="F36" s="23" t="n"/>
      <c r="G36" s="26" t="n"/>
      <c r="H36" s="18">
        <f>IF(B36="","",IF(E36&gt;0,"Ativo","Pausado"))</f>
        <v/>
      </c>
      <c r="I36" s="26" t="n"/>
    </row>
    <row r="37">
      <c r="A37" s="23" t="n"/>
      <c r="B37" s="26" t="n"/>
      <c r="C37" s="26" t="n"/>
      <c r="D37" s="23" t="n"/>
      <c r="E37" s="28" t="n"/>
      <c r="F37" s="23" t="n"/>
      <c r="G37" s="26" t="n"/>
      <c r="H37" s="13">
        <f>IF(B37="","",IF(E37&gt;0,"Ativo","Pausado"))</f>
        <v/>
      </c>
      <c r="I37" s="26" t="n"/>
    </row>
    <row r="38">
      <c r="A38" s="23" t="n"/>
      <c r="B38" s="26" t="n"/>
      <c r="C38" s="26" t="n"/>
      <c r="D38" s="23" t="n"/>
      <c r="E38" s="28" t="n"/>
      <c r="F38" s="23" t="n"/>
      <c r="G38" s="26" t="n"/>
      <c r="H38" s="18">
        <f>IF(B38="","",IF(E38&gt;0,"Ativo","Pausado"))</f>
        <v/>
      </c>
      <c r="I38" s="26" t="n"/>
    </row>
    <row r="39">
      <c r="A39" s="23" t="n"/>
      <c r="B39" s="26" t="n"/>
      <c r="C39" s="26" t="n"/>
      <c r="D39" s="23" t="n"/>
      <c r="E39" s="28" t="n"/>
      <c r="F39" s="23" t="n"/>
      <c r="G39" s="26" t="n"/>
      <c r="H39" s="13">
        <f>IF(B39="","",IF(E39&gt;0,"Ativo","Pausado"))</f>
        <v/>
      </c>
      <c r="I39" s="26" t="n"/>
    </row>
    <row r="40">
      <c r="A40" s="23" t="n"/>
      <c r="B40" s="26" t="n"/>
      <c r="C40" s="26" t="n"/>
      <c r="D40" s="23" t="n"/>
      <c r="E40" s="28" t="n"/>
      <c r="F40" s="23" t="n"/>
      <c r="G40" s="26" t="n"/>
      <c r="H40" s="18">
        <f>IF(B40="","",IF(E40&gt;0,"Ativo","Pausado"))</f>
        <v/>
      </c>
      <c r="I40" s="26" t="n"/>
    </row>
    <row r="41">
      <c r="A41" s="23" t="n"/>
      <c r="B41" s="26" t="n"/>
      <c r="C41" s="26" t="n"/>
      <c r="D41" s="23" t="n"/>
      <c r="E41" s="28" t="n"/>
      <c r="F41" s="23" t="n"/>
      <c r="G41" s="26" t="n"/>
      <c r="H41" s="13">
        <f>IF(B41="","",IF(E41&gt;0,"Ativo","Pausado"))</f>
        <v/>
      </c>
      <c r="I41" s="26" t="n"/>
    </row>
    <row r="42">
      <c r="A42" s="23" t="n"/>
      <c r="B42" s="26" t="n"/>
      <c r="C42" s="26" t="n"/>
      <c r="D42" s="23" t="n"/>
      <c r="E42" s="28" t="n"/>
      <c r="F42" s="23" t="n"/>
      <c r="G42" s="26" t="n"/>
      <c r="H42" s="18">
        <f>IF(B42="","",IF(E42&gt;0,"Ativo","Pausado"))</f>
        <v/>
      </c>
      <c r="I42" s="26" t="n"/>
    </row>
    <row r="43">
      <c r="A43" s="23" t="n"/>
      <c r="B43" s="26" t="n"/>
      <c r="C43" s="26" t="n"/>
      <c r="D43" s="23" t="n"/>
      <c r="E43" s="28" t="n"/>
      <c r="F43" s="23" t="n"/>
      <c r="G43" s="26" t="n"/>
      <c r="H43" s="13">
        <f>IF(B43="","",IF(E43&gt;0,"Ativo","Pausado"))</f>
        <v/>
      </c>
      <c r="I43" s="26" t="n"/>
    </row>
    <row r="44">
      <c r="A44" s="23" t="n"/>
      <c r="B44" s="26" t="n"/>
      <c r="C44" s="26" t="n"/>
      <c r="D44" s="23" t="n"/>
      <c r="E44" s="28" t="n"/>
      <c r="F44" s="23" t="n"/>
      <c r="G44" s="26" t="n"/>
      <c r="H44" s="18">
        <f>IF(B44="","",IF(E44&gt;0,"Ativo","Pausado"))</f>
        <v/>
      </c>
      <c r="I44" s="26" t="n"/>
    </row>
    <row r="45">
      <c r="A45" s="23" t="n"/>
      <c r="B45" s="26" t="n"/>
      <c r="C45" s="26" t="n"/>
      <c r="D45" s="23" t="n"/>
      <c r="E45" s="28" t="n"/>
      <c r="F45" s="23" t="n"/>
      <c r="G45" s="26" t="n"/>
      <c r="H45" s="13">
        <f>IF(B45="","",IF(E45&gt;0,"Ativo","Pausado"))</f>
        <v/>
      </c>
      <c r="I45" s="26" t="n"/>
    </row>
    <row r="46">
      <c r="A46" s="23" t="n"/>
      <c r="B46" s="26" t="n"/>
      <c r="C46" s="26" t="n"/>
      <c r="D46" s="23" t="n"/>
      <c r="E46" s="28" t="n"/>
      <c r="F46" s="23" t="n"/>
      <c r="G46" s="26" t="n"/>
      <c r="H46" s="18">
        <f>IF(B46="","",IF(E46&gt;0,"Ativo","Pausado"))</f>
        <v/>
      </c>
      <c r="I46" s="26" t="n"/>
    </row>
    <row r="47">
      <c r="A47" s="23" t="n"/>
      <c r="B47" s="26" t="n"/>
      <c r="C47" s="26" t="n"/>
      <c r="D47" s="23" t="n"/>
      <c r="E47" s="28" t="n"/>
      <c r="F47" s="23" t="n"/>
      <c r="G47" s="26" t="n"/>
      <c r="H47" s="13">
        <f>IF(B47="","",IF(E47&gt;0,"Ativo","Pausado"))</f>
        <v/>
      </c>
      <c r="I47" s="26" t="n"/>
    </row>
    <row r="48">
      <c r="A48" s="23" t="n"/>
      <c r="B48" s="26" t="n"/>
      <c r="C48" s="26" t="n"/>
      <c r="D48" s="23" t="n"/>
      <c r="E48" s="28" t="n"/>
      <c r="F48" s="23" t="n"/>
      <c r="G48" s="26" t="n"/>
      <c r="H48" s="18">
        <f>IF(B48="","",IF(E48&gt;0,"Ativo","Pausado"))</f>
        <v/>
      </c>
      <c r="I48" s="26" t="n"/>
    </row>
    <row r="49">
      <c r="A49" s="23" t="n"/>
      <c r="B49" s="26" t="n"/>
      <c r="C49" s="26" t="n"/>
      <c r="D49" s="23" t="n"/>
      <c r="E49" s="28" t="n"/>
      <c r="F49" s="23" t="n"/>
      <c r="G49" s="26" t="n"/>
      <c r="H49" s="13">
        <f>IF(B49="","",IF(E49&gt;0,"Ativo","Pausado"))</f>
        <v/>
      </c>
      <c r="I49" s="26" t="n"/>
    </row>
    <row r="50">
      <c r="A50" s="23" t="n"/>
      <c r="B50" s="26" t="n"/>
      <c r="C50" s="26" t="n"/>
      <c r="D50" s="23" t="n"/>
      <c r="E50" s="28" t="n"/>
      <c r="F50" s="23" t="n"/>
      <c r="G50" s="26" t="n"/>
      <c r="H50" s="18">
        <f>IF(B50="","",IF(E50&gt;0,"Ativo","Pausado"))</f>
        <v/>
      </c>
      <c r="I50" s="26" t="n"/>
    </row>
    <row r="51">
      <c r="A51" s="23" t="n"/>
      <c r="B51" s="26" t="n"/>
      <c r="C51" s="26" t="n"/>
      <c r="D51" s="23" t="n"/>
      <c r="E51" s="28" t="n"/>
      <c r="F51" s="23" t="n"/>
      <c r="G51" s="26" t="n"/>
      <c r="H51" s="13">
        <f>IF(B51="","",IF(E51&gt;0,"Ativo","Pausado"))</f>
        <v/>
      </c>
      <c r="I51" s="26" t="n"/>
    </row>
    <row r="52">
      <c r="A52" s="23" t="n"/>
      <c r="B52" s="26" t="n"/>
      <c r="C52" s="26" t="n"/>
      <c r="D52" s="23" t="n"/>
      <c r="E52" s="28" t="n"/>
      <c r="F52" s="23" t="n"/>
      <c r="G52" s="26" t="n"/>
      <c r="H52" s="18">
        <f>IF(B52="","",IF(E52&gt;0,"Ativo","Pausado"))</f>
        <v/>
      </c>
      <c r="I52" s="26" t="n"/>
    </row>
    <row r="53">
      <c r="A53" s="23" t="n"/>
      <c r="B53" s="26" t="n"/>
      <c r="C53" s="26" t="n"/>
      <c r="D53" s="23" t="n"/>
      <c r="E53" s="28" t="n"/>
      <c r="F53" s="23" t="n"/>
      <c r="G53" s="26" t="n"/>
      <c r="H53" s="13">
        <f>IF(B53="","",IF(E53&gt;0,"Ativo","Pausado"))</f>
        <v/>
      </c>
      <c r="I53" s="26" t="n"/>
    </row>
    <row r="54">
      <c r="A54" s="23" t="n"/>
      <c r="B54" s="26" t="n"/>
      <c r="C54" s="26" t="n"/>
      <c r="D54" s="23" t="n"/>
      <c r="E54" s="28" t="n"/>
      <c r="F54" s="23" t="n"/>
      <c r="G54" s="26" t="n"/>
      <c r="H54" s="18">
        <f>IF(B54="","",IF(E54&gt;0,"Ativo","Pausado"))</f>
        <v/>
      </c>
      <c r="I54" s="26" t="n"/>
    </row>
    <row r="55">
      <c r="A55" s="23" t="n"/>
      <c r="B55" s="26" t="n"/>
      <c r="C55" s="26" t="n"/>
      <c r="D55" s="23" t="n"/>
      <c r="E55" s="28" t="n"/>
      <c r="F55" s="23" t="n"/>
      <c r="G55" s="26" t="n"/>
      <c r="H55" s="13">
        <f>IF(B55="","",IF(E55&gt;0,"Ativo","Pausado"))</f>
        <v/>
      </c>
      <c r="I55" s="26" t="n"/>
    </row>
    <row r="56">
      <c r="A56" s="23" t="n"/>
      <c r="B56" s="26" t="n"/>
      <c r="C56" s="26" t="n"/>
      <c r="D56" s="23" t="n"/>
      <c r="E56" s="28" t="n"/>
      <c r="F56" s="23" t="n"/>
      <c r="G56" s="26" t="n"/>
      <c r="H56" s="18">
        <f>IF(B56="","",IF(E56&gt;0,"Ativo","Pausado"))</f>
        <v/>
      </c>
      <c r="I56" s="26" t="n"/>
    </row>
    <row r="57">
      <c r="A57" s="23" t="n"/>
      <c r="B57" s="26" t="n"/>
      <c r="C57" s="26" t="n"/>
      <c r="D57" s="23" t="n"/>
      <c r="E57" s="28" t="n"/>
      <c r="F57" s="23" t="n"/>
      <c r="G57" s="26" t="n"/>
      <c r="H57" s="13">
        <f>IF(B57="","",IF(E57&gt;0,"Ativo","Pausado"))</f>
        <v/>
      </c>
      <c r="I57" s="26" t="n"/>
    </row>
    <row r="58">
      <c r="A58" s="23" t="n"/>
      <c r="B58" s="26" t="n"/>
      <c r="C58" s="26" t="n"/>
      <c r="D58" s="23" t="n"/>
      <c r="E58" s="28" t="n"/>
      <c r="F58" s="23" t="n"/>
      <c r="G58" s="26" t="n"/>
      <c r="H58" s="18">
        <f>IF(B58="","",IF(E58&gt;0,"Ativo","Pausado"))</f>
        <v/>
      </c>
      <c r="I58" s="26" t="n"/>
    </row>
    <row r="59">
      <c r="A59" s="23" t="n"/>
      <c r="B59" s="26" t="n"/>
      <c r="C59" s="26" t="n"/>
      <c r="D59" s="23" t="n"/>
      <c r="E59" s="28" t="n"/>
      <c r="F59" s="23" t="n"/>
      <c r="G59" s="26" t="n"/>
      <c r="H59" s="13">
        <f>IF(B59="","",IF(E59&gt;0,"Ativo","Pausado"))</f>
        <v/>
      </c>
      <c r="I59" s="26" t="n"/>
    </row>
    <row r="60">
      <c r="A60" s="23" t="n"/>
      <c r="B60" s="26" t="n"/>
      <c r="C60" s="26" t="n"/>
      <c r="D60" s="23" t="n"/>
      <c r="E60" s="28" t="n"/>
      <c r="F60" s="23" t="n"/>
      <c r="G60" s="26" t="n"/>
      <c r="H60" s="18">
        <f>IF(B60="","",IF(E60&gt;0,"Ativo","Pausado"))</f>
        <v/>
      </c>
      <c r="I60" s="26" t="n"/>
    </row>
    <row r="61">
      <c r="A61" s="23" t="n"/>
      <c r="B61" s="26" t="n"/>
      <c r="C61" s="26" t="n"/>
      <c r="D61" s="23" t="n"/>
      <c r="E61" s="28" t="n"/>
      <c r="F61" s="23" t="n"/>
      <c r="G61" s="26" t="n"/>
      <c r="H61" s="13">
        <f>IF(B61="","",IF(E61&gt;0,"Ativo","Pausado"))</f>
        <v/>
      </c>
      <c r="I61" s="26" t="n"/>
    </row>
    <row r="62">
      <c r="A62" s="23" t="n"/>
      <c r="B62" s="26" t="n"/>
      <c r="C62" s="26" t="n"/>
      <c r="D62" s="23" t="n"/>
      <c r="E62" s="28" t="n"/>
      <c r="F62" s="23" t="n"/>
      <c r="G62" s="26" t="n"/>
      <c r="H62" s="18">
        <f>IF(B62="","",IF(E62&gt;0,"Ativo","Pausado"))</f>
        <v/>
      </c>
      <c r="I62" s="26" t="n"/>
    </row>
    <row r="63">
      <c r="A63" s="23" t="n"/>
      <c r="B63" s="26" t="n"/>
      <c r="C63" s="26" t="n"/>
      <c r="D63" s="23" t="n"/>
      <c r="E63" s="28" t="n"/>
      <c r="F63" s="23" t="n"/>
      <c r="G63" s="26" t="n"/>
      <c r="H63" s="13">
        <f>IF(B63="","",IF(E63&gt;0,"Ativo","Pausado"))</f>
        <v/>
      </c>
      <c r="I63" s="26" t="n"/>
    </row>
    <row r="64">
      <c r="A64" s="23" t="n"/>
      <c r="B64" s="26" t="n"/>
      <c r="C64" s="26" t="n"/>
      <c r="D64" s="23" t="n"/>
      <c r="E64" s="28" t="n"/>
      <c r="F64" s="23" t="n"/>
      <c r="G64" s="26" t="n"/>
      <c r="H64" s="18">
        <f>IF(B64="","",IF(E64&gt;0,"Ativo","Pausado"))</f>
        <v/>
      </c>
      <c r="I64" s="26" t="n"/>
    </row>
    <row r="65">
      <c r="A65" s="23" t="n"/>
      <c r="B65" s="26" t="n"/>
      <c r="C65" s="26" t="n"/>
      <c r="D65" s="23" t="n"/>
      <c r="E65" s="28" t="n"/>
      <c r="F65" s="23" t="n"/>
      <c r="G65" s="26" t="n"/>
      <c r="H65" s="13">
        <f>IF(B65="","",IF(E65&gt;0,"Ativo","Pausado"))</f>
        <v/>
      </c>
      <c r="I65" s="26" t="n"/>
    </row>
    <row r="66">
      <c r="A66" s="23" t="n"/>
      <c r="B66" s="26" t="n"/>
      <c r="C66" s="26" t="n"/>
      <c r="D66" s="23" t="n"/>
      <c r="E66" s="28" t="n"/>
      <c r="F66" s="23" t="n"/>
      <c r="G66" s="26" t="n"/>
      <c r="H66" s="18">
        <f>IF(B66="","",IF(E66&gt;0,"Ativo","Pausado"))</f>
        <v/>
      </c>
      <c r="I66" s="26" t="n"/>
    </row>
    <row r="67">
      <c r="A67" s="23" t="n"/>
      <c r="B67" s="26" t="n"/>
      <c r="C67" s="26" t="n"/>
      <c r="D67" s="23" t="n"/>
      <c r="E67" s="28" t="n"/>
      <c r="F67" s="23" t="n"/>
      <c r="G67" s="26" t="n"/>
      <c r="H67" s="13">
        <f>IF(B67="","",IF(E67&gt;0,"Ativo","Pausado"))</f>
        <v/>
      </c>
      <c r="I67" s="26" t="n"/>
    </row>
    <row r="68">
      <c r="A68" s="23" t="n"/>
      <c r="B68" s="26" t="n"/>
      <c r="C68" s="26" t="n"/>
      <c r="D68" s="23" t="n"/>
      <c r="E68" s="28" t="n"/>
      <c r="F68" s="23" t="n"/>
      <c r="G68" s="26" t="n"/>
      <c r="H68" s="18">
        <f>IF(B68="","",IF(E68&gt;0,"Ativo","Pausado"))</f>
        <v/>
      </c>
      <c r="I68" s="26" t="n"/>
    </row>
    <row r="69">
      <c r="A69" s="23" t="n"/>
      <c r="B69" s="26" t="n"/>
      <c r="C69" s="26" t="n"/>
      <c r="D69" s="23" t="n"/>
      <c r="E69" s="28" t="n"/>
      <c r="F69" s="23" t="n"/>
      <c r="G69" s="26" t="n"/>
      <c r="H69" s="13">
        <f>IF(B69="","",IF(E69&gt;0,"Ativo","Pausado"))</f>
        <v/>
      </c>
      <c r="I69" s="26" t="n"/>
    </row>
    <row r="70">
      <c r="A70" s="23" t="n"/>
      <c r="B70" s="26" t="n"/>
      <c r="C70" s="26" t="n"/>
      <c r="D70" s="23" t="n"/>
      <c r="E70" s="28" t="n"/>
      <c r="F70" s="23" t="n"/>
      <c r="G70" s="26" t="n"/>
      <c r="H70" s="18">
        <f>IF(B70="","",IF(E70&gt;0,"Ativo","Pausado"))</f>
        <v/>
      </c>
      <c r="I70" s="26" t="n"/>
    </row>
    <row r="71">
      <c r="A71" s="23" t="n"/>
      <c r="B71" s="26" t="n"/>
      <c r="C71" s="26" t="n"/>
      <c r="D71" s="23" t="n"/>
      <c r="E71" s="28" t="n"/>
      <c r="F71" s="23" t="n"/>
      <c r="G71" s="26" t="n"/>
      <c r="H71" s="13">
        <f>IF(B71="","",IF(E71&gt;0,"Ativo","Pausado"))</f>
        <v/>
      </c>
      <c r="I71" s="26" t="n"/>
    </row>
    <row r="72">
      <c r="A72" s="23" t="n"/>
      <c r="B72" s="26" t="n"/>
      <c r="C72" s="26" t="n"/>
      <c r="D72" s="23" t="n"/>
      <c r="E72" s="28" t="n"/>
      <c r="F72" s="23" t="n"/>
      <c r="G72" s="26" t="n"/>
      <c r="H72" s="18">
        <f>IF(B72="","",IF(E72&gt;0,"Ativo","Pausado"))</f>
        <v/>
      </c>
      <c r="I72" s="26" t="n"/>
    </row>
    <row r="73">
      <c r="A73" s="23" t="n"/>
      <c r="B73" s="26" t="n"/>
      <c r="C73" s="26" t="n"/>
      <c r="D73" s="23" t="n"/>
      <c r="E73" s="28" t="n"/>
      <c r="F73" s="23" t="n"/>
      <c r="G73" s="26" t="n"/>
      <c r="H73" s="13">
        <f>IF(B73="","",IF(E73&gt;0,"Ativo","Pausado"))</f>
        <v/>
      </c>
      <c r="I73" s="26" t="n"/>
    </row>
    <row r="74">
      <c r="A74" s="23" t="n"/>
      <c r="B74" s="26" t="n"/>
      <c r="C74" s="26" t="n"/>
      <c r="D74" s="23" t="n"/>
      <c r="E74" s="28" t="n"/>
      <c r="F74" s="23" t="n"/>
      <c r="G74" s="26" t="n"/>
      <c r="H74" s="18">
        <f>IF(B74="","",IF(E74&gt;0,"Ativo","Pausado"))</f>
        <v/>
      </c>
      <c r="I74" s="26" t="n"/>
    </row>
    <row r="75">
      <c r="A75" s="23" t="n"/>
      <c r="B75" s="26" t="n"/>
      <c r="C75" s="26" t="n"/>
      <c r="D75" s="23" t="n"/>
      <c r="E75" s="28" t="n"/>
      <c r="F75" s="23" t="n"/>
      <c r="G75" s="26" t="n"/>
      <c r="H75" s="13">
        <f>IF(B75="","",IF(E75&gt;0,"Ativo","Pausado"))</f>
        <v/>
      </c>
      <c r="I75" s="26" t="n"/>
    </row>
    <row r="76">
      <c r="A76" s="23" t="n"/>
      <c r="B76" s="26" t="n"/>
      <c r="C76" s="26" t="n"/>
      <c r="D76" s="23" t="n"/>
      <c r="E76" s="28" t="n"/>
      <c r="F76" s="23" t="n"/>
      <c r="G76" s="26" t="n"/>
      <c r="H76" s="18">
        <f>IF(B76="","",IF(E76&gt;0,"Ativo","Pausado"))</f>
        <v/>
      </c>
      <c r="I76" s="26" t="n"/>
    </row>
    <row r="77">
      <c r="A77" s="23" t="n"/>
      <c r="B77" s="26" t="n"/>
      <c r="C77" s="26" t="n"/>
      <c r="D77" s="23" t="n"/>
      <c r="E77" s="28" t="n"/>
      <c r="F77" s="23" t="n"/>
      <c r="G77" s="26" t="n"/>
      <c r="H77" s="13">
        <f>IF(B77="","",IF(E77&gt;0,"Ativo","Pausado"))</f>
        <v/>
      </c>
      <c r="I77" s="26" t="n"/>
    </row>
    <row r="78">
      <c r="A78" s="23" t="n"/>
      <c r="B78" s="26" t="n"/>
      <c r="C78" s="26" t="n"/>
      <c r="D78" s="23" t="n"/>
      <c r="E78" s="28" t="n"/>
      <c r="F78" s="23" t="n"/>
      <c r="G78" s="26" t="n"/>
      <c r="H78" s="18">
        <f>IF(B78="","",IF(E78&gt;0,"Ativo","Pausado"))</f>
        <v/>
      </c>
      <c r="I78" s="26" t="n"/>
    </row>
    <row r="79">
      <c r="A79" s="23" t="n"/>
      <c r="B79" s="26" t="n"/>
      <c r="C79" s="26" t="n"/>
      <c r="D79" s="23" t="n"/>
      <c r="E79" s="28" t="n"/>
      <c r="F79" s="23" t="n"/>
      <c r="G79" s="26" t="n"/>
      <c r="H79" s="13">
        <f>IF(B79="","",IF(E79&gt;0,"Ativo","Pausado"))</f>
        <v/>
      </c>
      <c r="I79" s="26" t="n"/>
    </row>
    <row r="80">
      <c r="A80" s="23" t="n"/>
      <c r="B80" s="26" t="n"/>
      <c r="C80" s="26" t="n"/>
      <c r="D80" s="23" t="n"/>
      <c r="E80" s="28" t="n"/>
      <c r="F80" s="23" t="n"/>
      <c r="G80" s="26" t="n"/>
      <c r="H80" s="18">
        <f>IF(B80="","",IF(E80&gt;0,"Ativo","Pausado"))</f>
        <v/>
      </c>
      <c r="I80" s="26" t="n"/>
    </row>
    <row r="81">
      <c r="A81" s="23" t="n"/>
      <c r="B81" s="26" t="n"/>
      <c r="C81" s="26" t="n"/>
      <c r="D81" s="23" t="n"/>
      <c r="E81" s="28" t="n"/>
      <c r="F81" s="23" t="n"/>
      <c r="G81" s="26" t="n"/>
      <c r="H81" s="13">
        <f>IF(B81="","",IF(E81&gt;0,"Ativo","Pausado"))</f>
        <v/>
      </c>
      <c r="I81" s="26" t="n"/>
    </row>
    <row r="82">
      <c r="A82" s="23" t="n"/>
      <c r="B82" s="26" t="n"/>
      <c r="C82" s="26" t="n"/>
      <c r="D82" s="23" t="n"/>
      <c r="E82" s="28" t="n"/>
      <c r="F82" s="23" t="n"/>
      <c r="G82" s="26" t="n"/>
      <c r="H82" s="18">
        <f>IF(B82="","",IF(E82&gt;0,"Ativo","Pausado"))</f>
        <v/>
      </c>
      <c r="I82" s="26" t="n"/>
    </row>
    <row r="83">
      <c r="A83" s="23" t="n"/>
      <c r="B83" s="26" t="n"/>
      <c r="C83" s="26" t="n"/>
      <c r="D83" s="23" t="n"/>
      <c r="E83" s="28" t="n"/>
      <c r="F83" s="23" t="n"/>
      <c r="G83" s="26" t="n"/>
      <c r="H83" s="13">
        <f>IF(B83="","",IF(E83&gt;0,"Ativo","Pausado"))</f>
        <v/>
      </c>
      <c r="I83" s="26" t="n"/>
    </row>
    <row r="84">
      <c r="A84" s="23" t="n"/>
      <c r="B84" s="26" t="n"/>
      <c r="C84" s="26" t="n"/>
      <c r="D84" s="23" t="n"/>
      <c r="E84" s="28" t="n"/>
      <c r="F84" s="23" t="n"/>
      <c r="G84" s="26" t="n"/>
      <c r="H84" s="18">
        <f>IF(B84="","",IF(E84&gt;0,"Ativo","Pausado"))</f>
        <v/>
      </c>
      <c r="I84" s="26" t="n"/>
    </row>
    <row r="85">
      <c r="A85" s="23" t="n"/>
      <c r="B85" s="26" t="n"/>
      <c r="C85" s="26" t="n"/>
      <c r="D85" s="23" t="n"/>
      <c r="E85" s="28" t="n"/>
      <c r="F85" s="23" t="n"/>
      <c r="G85" s="26" t="n"/>
      <c r="H85" s="13">
        <f>IF(B85="","",IF(E85&gt;0,"Ativo","Pausado"))</f>
        <v/>
      </c>
      <c r="I85" s="26" t="n"/>
    </row>
    <row r="86">
      <c r="A86" s="23" t="n"/>
      <c r="B86" s="26" t="n"/>
      <c r="C86" s="26" t="n"/>
      <c r="D86" s="23" t="n"/>
      <c r="E86" s="28" t="n"/>
      <c r="F86" s="23" t="n"/>
      <c r="G86" s="26" t="n"/>
      <c r="H86" s="18">
        <f>IF(B86="","",IF(E86&gt;0,"Ativo","Pausado"))</f>
        <v/>
      </c>
      <c r="I86" s="26" t="n"/>
    </row>
    <row r="87">
      <c r="A87" s="23" t="n"/>
      <c r="B87" s="26" t="n"/>
      <c r="C87" s="26" t="n"/>
      <c r="D87" s="23" t="n"/>
      <c r="E87" s="28" t="n"/>
      <c r="F87" s="23" t="n"/>
      <c r="G87" s="26" t="n"/>
      <c r="H87" s="13">
        <f>IF(B87="","",IF(E87&gt;0,"Ativo","Pausado"))</f>
        <v/>
      </c>
      <c r="I87" s="26" t="n"/>
    </row>
    <row r="88">
      <c r="A88" s="23" t="n"/>
      <c r="B88" s="26" t="n"/>
      <c r="C88" s="26" t="n"/>
      <c r="D88" s="23" t="n"/>
      <c r="E88" s="28" t="n"/>
      <c r="F88" s="23" t="n"/>
      <c r="G88" s="26" t="n"/>
      <c r="H88" s="18">
        <f>IF(B88="","",IF(E88&gt;0,"Ativo","Pausado"))</f>
        <v/>
      </c>
      <c r="I88" s="26" t="n"/>
    </row>
    <row r="89">
      <c r="A89" s="23" t="n"/>
      <c r="B89" s="26" t="n"/>
      <c r="C89" s="26" t="n"/>
      <c r="D89" s="23" t="n"/>
      <c r="E89" s="28" t="n"/>
      <c r="F89" s="23" t="n"/>
      <c r="G89" s="26" t="n"/>
      <c r="H89" s="13">
        <f>IF(B89="","",IF(E89&gt;0,"Ativo","Pausado"))</f>
        <v/>
      </c>
      <c r="I89" s="26" t="n"/>
    </row>
    <row r="90">
      <c r="A90" s="23" t="n"/>
      <c r="B90" s="26" t="n"/>
      <c r="C90" s="26" t="n"/>
      <c r="D90" s="23" t="n"/>
      <c r="E90" s="28" t="n"/>
      <c r="F90" s="23" t="n"/>
      <c r="G90" s="26" t="n"/>
      <c r="H90" s="18">
        <f>IF(B90="","",IF(E90&gt;0,"Ativo","Pausado"))</f>
        <v/>
      </c>
      <c r="I90" s="26" t="n"/>
    </row>
    <row r="91">
      <c r="A91" s="23" t="n"/>
      <c r="B91" s="26" t="n"/>
      <c r="C91" s="26" t="n"/>
      <c r="D91" s="23" t="n"/>
      <c r="E91" s="28" t="n"/>
      <c r="F91" s="23" t="n"/>
      <c r="G91" s="26" t="n"/>
      <c r="H91" s="13">
        <f>IF(B91="","",IF(E91&gt;0,"Ativo","Pausado"))</f>
        <v/>
      </c>
      <c r="I91" s="26" t="n"/>
    </row>
    <row r="92">
      <c r="A92" s="23" t="n"/>
      <c r="B92" s="26" t="n"/>
      <c r="C92" s="26" t="n"/>
      <c r="D92" s="23" t="n"/>
      <c r="E92" s="28" t="n"/>
      <c r="F92" s="23" t="n"/>
      <c r="G92" s="26" t="n"/>
      <c r="H92" s="18">
        <f>IF(B92="","",IF(E92&gt;0,"Ativo","Pausado"))</f>
        <v/>
      </c>
      <c r="I92" s="26" t="n"/>
    </row>
    <row r="93">
      <c r="A93" s="23" t="n"/>
      <c r="B93" s="26" t="n"/>
      <c r="C93" s="26" t="n"/>
      <c r="D93" s="23" t="n"/>
      <c r="E93" s="28" t="n"/>
      <c r="F93" s="23" t="n"/>
      <c r="G93" s="26" t="n"/>
      <c r="H93" s="13">
        <f>IF(B93="","",IF(E93&gt;0,"Ativo","Pausado"))</f>
        <v/>
      </c>
      <c r="I93" s="26" t="n"/>
    </row>
    <row r="94">
      <c r="A94" s="23" t="n"/>
      <c r="B94" s="26" t="n"/>
      <c r="C94" s="26" t="n"/>
      <c r="D94" s="23" t="n"/>
      <c r="E94" s="28" t="n"/>
      <c r="F94" s="23" t="n"/>
      <c r="G94" s="26" t="n"/>
      <c r="H94" s="18">
        <f>IF(B94="","",IF(E94&gt;0,"Ativo","Pausado"))</f>
        <v/>
      </c>
      <c r="I94" s="26" t="n"/>
    </row>
    <row r="95">
      <c r="A95" s="23" t="n"/>
      <c r="B95" s="26" t="n"/>
      <c r="C95" s="26" t="n"/>
      <c r="D95" s="23" t="n"/>
      <c r="E95" s="28" t="n"/>
      <c r="F95" s="23" t="n"/>
      <c r="G95" s="26" t="n"/>
      <c r="H95" s="13">
        <f>IF(B95="","",IF(E95&gt;0,"Ativo","Pausado"))</f>
        <v/>
      </c>
      <c r="I95" s="26" t="n"/>
    </row>
    <row r="96">
      <c r="A96" s="23" t="n"/>
      <c r="B96" s="26" t="n"/>
      <c r="C96" s="26" t="n"/>
      <c r="D96" s="23" t="n"/>
      <c r="E96" s="28" t="n"/>
      <c r="F96" s="23" t="n"/>
      <c r="G96" s="26" t="n"/>
      <c r="H96" s="18">
        <f>IF(B96="","",IF(E96&gt;0,"Ativo","Pausado"))</f>
        <v/>
      </c>
      <c r="I96" s="26" t="n"/>
    </row>
    <row r="97">
      <c r="A97" s="23" t="n"/>
      <c r="B97" s="26" t="n"/>
      <c r="C97" s="26" t="n"/>
      <c r="D97" s="23" t="n"/>
      <c r="E97" s="28" t="n"/>
      <c r="F97" s="23" t="n"/>
      <c r="G97" s="26" t="n"/>
      <c r="H97" s="13">
        <f>IF(B97="","",IF(E97&gt;0,"Ativo","Pausado"))</f>
        <v/>
      </c>
      <c r="I97" s="26" t="n"/>
    </row>
    <row r="98">
      <c r="A98" s="23" t="n"/>
      <c r="B98" s="26" t="n"/>
      <c r="C98" s="26" t="n"/>
      <c r="D98" s="23" t="n"/>
      <c r="E98" s="28" t="n"/>
      <c r="F98" s="23" t="n"/>
      <c r="G98" s="26" t="n"/>
      <c r="H98" s="18">
        <f>IF(B98="","",IF(E98&gt;0,"Ativo","Pausado"))</f>
        <v/>
      </c>
      <c r="I98" s="26" t="n"/>
    </row>
    <row r="99">
      <c r="A99" s="23" t="n"/>
      <c r="B99" s="26" t="n"/>
      <c r="C99" s="26" t="n"/>
      <c r="D99" s="23" t="n"/>
      <c r="E99" s="28" t="n"/>
      <c r="F99" s="23" t="n"/>
      <c r="G99" s="26" t="n"/>
      <c r="H99" s="13">
        <f>IF(B99="","",IF(E99&gt;0,"Ativo","Pausado"))</f>
        <v/>
      </c>
      <c r="I99" s="26" t="n"/>
    </row>
    <row r="100">
      <c r="A100" s="23" t="n"/>
      <c r="B100" s="26" t="n"/>
      <c r="C100" s="26" t="n"/>
      <c r="D100" s="23" t="n"/>
      <c r="E100" s="28" t="n"/>
      <c r="F100" s="23" t="n"/>
      <c r="G100" s="26" t="n"/>
      <c r="H100" s="18">
        <f>IF(B100="","",IF(E100&gt;0,"Ativo","Pausado"))</f>
        <v/>
      </c>
      <c r="I100" s="26" t="n"/>
    </row>
    <row r="101">
      <c r="A101" s="23" t="n"/>
      <c r="B101" s="26" t="n"/>
      <c r="C101" s="26" t="n"/>
      <c r="D101" s="23" t="n"/>
      <c r="E101" s="28" t="n"/>
      <c r="F101" s="23" t="n"/>
      <c r="G101" s="26" t="n"/>
      <c r="H101" s="13">
        <f>IF(B101="","",IF(E101&gt;0,"Ativo","Pausado"))</f>
        <v/>
      </c>
      <c r="I101" s="26" t="n"/>
    </row>
    <row r="102">
      <c r="A102" s="23" t="n"/>
      <c r="B102" s="26" t="n"/>
      <c r="C102" s="26" t="n"/>
      <c r="D102" s="23" t="n"/>
      <c r="E102" s="28" t="n"/>
      <c r="F102" s="23" t="n"/>
      <c r="G102" s="26" t="n"/>
      <c r="H102" s="18">
        <f>IF(B102="","",IF(E102&gt;0,"Ativo","Pausado"))</f>
        <v/>
      </c>
      <c r="I102" s="26" t="n"/>
    </row>
    <row r="103">
      <c r="A103" s="23" t="n"/>
      <c r="B103" s="26" t="n"/>
      <c r="C103" s="26" t="n"/>
      <c r="D103" s="23" t="n"/>
      <c r="E103" s="28" t="n"/>
      <c r="F103" s="23" t="n"/>
      <c r="G103" s="26" t="n"/>
      <c r="H103" s="13">
        <f>IF(B103="","",IF(E103&gt;0,"Ativo","Pausado"))</f>
        <v/>
      </c>
      <c r="I103" s="26" t="n"/>
    </row>
    <row r="104">
      <c r="A104" s="23" t="n"/>
      <c r="B104" s="26" t="n"/>
      <c r="C104" s="26" t="n"/>
      <c r="D104" s="23" t="n"/>
      <c r="E104" s="28" t="n"/>
      <c r="F104" s="23" t="n"/>
      <c r="G104" s="26" t="n"/>
      <c r="H104" s="18">
        <f>IF(B104="","",IF(E104&gt;0,"Ativo","Pausado"))</f>
        <v/>
      </c>
      <c r="I104" s="26" t="n"/>
    </row>
  </sheetData>
  <autoFilter ref="A4:I104"/>
  <mergeCells count="1">
    <mergeCell ref="A1:I1"/>
  </mergeCells>
  <dataValidations count="4">
    <dataValidation sqref="C5:C104" showErrorMessage="1" showInputMessage="1" allowBlank="1" type="list">
      <formula1>"Saúde,Exercício,Desenvolvimento,Bem-estar,Educação,Finanças pessoais,Produtividade,Alimentação,Relacionamentos,Outros"</formula1>
    </dataValidation>
    <dataValidation sqref="D5:D104" showErrorMessage="1" showInputMessage="1" allowBlank="1" type="list">
      <formula1>"Diária,3x por semana,4x por semana,5x por semana,Semanal,Personalizada"</formula1>
    </dataValidation>
    <dataValidation sqref="E5:E104" showErrorMessage="1" showInputMessage="1" allowBlank="1" type="whole" operator="between">
      <formula1>0</formula1>
      <formula2>7</formula2>
    </dataValidation>
    <dataValidation sqref="F5:F104" showErrorMessage="1" showInputMessage="1" allowBlank="1" type="list">
      <formula1>"dia,dias,vez,vezes,semana,unidade"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8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2" customHeight="1">
      <c r="A1" s="63" t="inlineStr">
        <is>
          <t>Instruções rápidas | Seu acompanhamento em três passos</t>
        </is>
      </c>
      <c r="B1" s="64" t="n"/>
    </row>
    <row r="2"/>
    <row r="3" ht="34" customHeight="1">
      <c r="A3" s="29" t="inlineStr">
        <is>
          <t>1. Cadastre seus hábitos</t>
        </is>
      </c>
      <c r="B3" s="11" t="inlineStr">
        <is>
          <t>Na aba Cadastro de Hábitos, preencha as células amarelas com os hábitos que deseja acompanhar. Defina uma meta semanal numérica.</t>
        </is>
      </c>
    </row>
    <row r="4" ht="34" customHeight="1">
      <c r="A4" s="29" t="inlineStr">
        <is>
          <t>2. Registre as realizações</t>
        </is>
      </c>
      <c r="B4" s="16" t="inlineStr">
        <is>
          <t>Na aba Registro Diário, informe a data, o ID do hábito, se foi realizado, a quantidade numérica e uma observação curta.</t>
        </is>
      </c>
    </row>
    <row r="5" ht="34" customHeight="1">
      <c r="A5" s="29" t="inlineStr">
        <is>
          <t>3. Consulte o Painel</t>
        </is>
      </c>
      <c r="B5" s="11" t="inlineStr">
        <is>
          <t>Na aba Painel, ajuste as datas do período nas células amarelas e acompanhe indicadores, metas e gráficos.</t>
        </is>
      </c>
    </row>
    <row r="6" ht="34" customHeight="1">
      <c r="A6" s="29" t="inlineStr">
        <is>
          <t>Como informar a quantidade</t>
        </is>
      </c>
      <c r="B6" s="16" t="inlineStr">
        <is>
          <t>Digite somente o número em Quantidade Realizada. Exemplo: para 2 litros, informe 2; para 30 minutos, informe 30.</t>
        </is>
      </c>
    </row>
    <row r="7" ht="34" customHeight="1">
      <c r="A7" s="29" t="inlineStr">
        <is>
          <t>Leitura dos percentuais</t>
        </is>
      </c>
      <c r="B7" s="11" t="inlineStr">
        <is>
          <t>Verde indica meta atingida, amarelo mostra que você está em progresso e vermelho chama atenção para metas abaixo de 70%.</t>
        </is>
      </c>
    </row>
    <row r="8" ht="34" customHeight="1">
      <c r="A8" s="29" t="inlineStr">
        <is>
          <t>Dica de rotina</t>
        </is>
      </c>
      <c r="B8" s="16" t="inlineStr">
        <is>
          <t>Registre seu hábito logo após realizá-lo. Pequenos registros frequentes facilitam a consistência.</t>
        </is>
      </c>
    </row>
    <row r="9" ht="34" customHeight="1">
      <c r="A9" s="29" t="inlineStr">
        <is>
          <t>Campos amarelos</t>
        </is>
      </c>
      <c r="B9" s="11" t="inlineStr">
        <is>
          <t>As células em amarelo-claro são campos de preenchimento manual. As demais células calculam informações automaticamente.</t>
        </is>
      </c>
    </row>
    <row r="10" ht="34" customHeight="1">
      <c r="A10" s="29" t="inlineStr">
        <is>
          <t>Status do hábito</t>
        </is>
      </c>
      <c r="B10" s="16" t="inlineStr">
        <is>
          <t>O status fica Ativo quando a meta semanal for maior que zero. Para pausar um hábito, informe meta semanal igual a zero.</t>
        </is>
      </c>
    </row>
    <row r="11"/>
    <row r="12"/>
    <row r="13" ht="34" customHeight="1">
      <c r="A13" s="30" t="inlineStr">
        <is>
          <t>Mensagem de incentivo</t>
        </is>
      </c>
      <c r="B13" s="31" t="inlineStr">
        <is>
          <t>Consistência vale mais do que perfeição. Escolha o próximo pequeno passo e siga em frente.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2026-09-07T11:06:07Z</dcterms:created>
  <dcterms:modified xmlns:dcterms="http://purl.org/dc/terms/" xmlns:xsi="http://www.w3.org/2001/XMLSchema-instance" xsi:type="dcterms:W3CDTF">2026-09-07T11:06:07Z</dcterms:modified>
</cp:coreProperties>
</file>