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dor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"/>
    <numFmt numFmtId="165" formatCode="#.##0,0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165" fontId="5" fillId="6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0" borderId="1" pivotButton="0" quotePrefix="0" xfId="0"/>
    <xf numFmtId="0" fontId="0" fillId="4" borderId="1" pivotButton="0" quotePrefix="0" xfId="0"/>
    <xf numFmtId="165" fontId="0" fillId="0" borderId="1" pivotButton="0" quotePrefix="0" xfId="0"/>
    <xf numFmtId="0" fontId="6" fillId="6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2" fillId="6" borderId="0" pivotButton="0" quotePrefix="0" xfId="0"/>
    <xf numFmtId="0" fontId="0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Acidentes com Afastamento por Setor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'Dashboard'!$A$12:$A$21</f>
            </numRef>
          </cat>
          <val>
            <numRef>
              <f>'Dashboard'!$B$12:$B$21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Acidentes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Taxa de Frequência (TF) por Setor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'Dashboard'!C11</f>
            </strRef>
          </tx>
          <spPr>
            <a:ln xmlns:a="http://schemas.openxmlformats.org/drawingml/2006/main" w="25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'Dashboard'!$A$12:$A$21</f>
            </numRef>
          </cat>
          <val>
            <numRef>
              <f>'Dashboard'!$C$12:$C$21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Ocorrências</a:t>
            </a:r>
          </a:p>
        </rich>
      </tx>
    </title>
    <plotArea>
      <pieChart>
        <varyColors val="1"/>
        <ser>
          <idx val="0"/>
          <order val="0"/>
          <tx>
            <strRef>
              <f>'Dashboard'!B24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'Dashboard'!$A$25:$A$27</f>
            </numRef>
          </cat>
          <val>
            <numRef>
              <f>'Dashboard'!$B$25:$B$27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10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30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50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22" customWidth="1" min="4" max="4"/>
    <col width="22" customWidth="1" min="5" max="5"/>
    <col width="16" customWidth="1" min="6" max="6"/>
    <col width="14" customWidth="1" min="7" max="7"/>
    <col width="20" customWidth="1" min="8" max="8"/>
    <col width="20" customWidth="1" min="9" max="9"/>
    <col width="12" customWidth="1" min="10" max="10"/>
    <col width="18" customWidth="1" min="11" max="11"/>
    <col width="16" customWidth="1" min="12" max="12"/>
  </cols>
  <sheetData>
    <row r="1" ht="28" customHeight="1">
      <c r="A1" s="1" t="inlineStr">
        <is>
          <t>INDICADORES DE SEGURANÇA NO TRABALHO - 2026</t>
        </is>
      </c>
    </row>
    <row r="2">
      <c r="A2" s="2" t="inlineStr">
        <is>
          <t>Setor</t>
        </is>
      </c>
      <c r="B2" s="2" t="inlineStr">
        <is>
          <t>Nº Colaboradores</t>
        </is>
      </c>
      <c r="C2" s="2" t="inlineStr">
        <is>
          <t>Horas Trabalhadas</t>
        </is>
      </c>
      <c r="D2" s="2" t="inlineStr">
        <is>
          <t>Acidentes c/ Afastamento</t>
        </is>
      </c>
      <c r="E2" s="2" t="inlineStr">
        <is>
          <t>Acidentes s/ Afastamento</t>
        </is>
      </c>
      <c r="F2" s="2" t="inlineStr">
        <is>
          <t>Quase Acidentes</t>
        </is>
      </c>
      <c r="G2" s="2" t="inlineStr">
        <is>
          <t>Dias Perdidos</t>
        </is>
      </c>
      <c r="H2" s="2" t="inlineStr">
        <is>
          <t>Taxa de Frequência (TF)</t>
        </is>
      </c>
      <c r="I2" s="2" t="inlineStr">
        <is>
          <t>Taxa de Gravidade (TG)</t>
        </is>
      </c>
      <c r="J2" s="2" t="inlineStr">
        <is>
          <t>Meta TF</t>
        </is>
      </c>
      <c r="K2" s="2" t="inlineStr">
        <is>
          <t>Status</t>
        </is>
      </c>
      <c r="L2" s="2" t="inlineStr">
        <is>
          <t>Nível de Risco</t>
        </is>
      </c>
    </row>
    <row r="3">
      <c r="A3" s="3" t="inlineStr">
        <is>
          <t>Produção</t>
        </is>
      </c>
      <c r="B3" s="4" t="n">
        <v>85</v>
      </c>
      <c r="C3" s="4" t="n">
        <v>168000</v>
      </c>
      <c r="D3" s="4" t="n">
        <v>3</v>
      </c>
      <c r="E3" s="4" t="n">
        <v>5</v>
      </c>
      <c r="F3" s="4" t="n">
        <v>12</v>
      </c>
      <c r="G3" s="4" t="n">
        <v>45</v>
      </c>
      <c r="H3" s="5">
        <f>IFERROR((D3*1000000)/C3,0)</f>
        <v/>
      </c>
      <c r="I3" s="5">
        <f>IFERROR((G3*1000000)/C3,0)</f>
        <v/>
      </c>
      <c r="J3" s="6" t="n">
        <v>12</v>
      </c>
      <c r="K3" s="7">
        <f>IF(H3&lt;=J3,"Dentro da Meta","Acima da Meta")</f>
        <v/>
      </c>
      <c r="L3" s="6" t="inlineStr">
        <is>
          <t>Médio</t>
        </is>
      </c>
    </row>
    <row r="4">
      <c r="A4" s="8" t="inlineStr">
        <is>
          <t>Manutenção</t>
        </is>
      </c>
      <c r="B4" s="9" t="n">
        <v>42</v>
      </c>
      <c r="C4" s="9" t="n">
        <v>84000</v>
      </c>
      <c r="D4" s="9" t="n">
        <v>2</v>
      </c>
      <c r="E4" s="9" t="n">
        <v>3</v>
      </c>
      <c r="F4" s="9" t="n">
        <v>8</v>
      </c>
      <c r="G4" s="9" t="n">
        <v>20</v>
      </c>
      <c r="H4" s="10">
        <f>IFERROR((D4*1000000)/C4,0)</f>
        <v/>
      </c>
      <c r="I4" s="10">
        <f>IFERROR((G4*1000000)/C4,0)</f>
        <v/>
      </c>
      <c r="J4" s="6" t="n">
        <v>10</v>
      </c>
      <c r="K4" s="11">
        <f>IF(H4&lt;=J4,"Dentro da Meta","Acima da Meta")</f>
        <v/>
      </c>
      <c r="L4" s="6" t="inlineStr">
        <is>
          <t>Médio</t>
        </is>
      </c>
    </row>
    <row r="5">
      <c r="A5" s="3" t="inlineStr">
        <is>
          <t>Logística</t>
        </is>
      </c>
      <c r="B5" s="4" t="n">
        <v>60</v>
      </c>
      <c r="C5" s="4" t="n">
        <v>120000</v>
      </c>
      <c r="D5" s="4" t="n">
        <v>1</v>
      </c>
      <c r="E5" s="4" t="n">
        <v>4</v>
      </c>
      <c r="F5" s="4" t="n">
        <v>15</v>
      </c>
      <c r="G5" s="4" t="n">
        <v>10</v>
      </c>
      <c r="H5" s="5">
        <f>IFERROR((D5*1000000)/C5,0)</f>
        <v/>
      </c>
      <c r="I5" s="5">
        <f>IFERROR((G5*1000000)/C5,0)</f>
        <v/>
      </c>
      <c r="J5" s="6" t="n">
        <v>8</v>
      </c>
      <c r="K5" s="7">
        <f>IF(H5&lt;=J5,"Dentro da Meta","Acima da Meta")</f>
        <v/>
      </c>
      <c r="L5" s="6" t="inlineStr">
        <is>
          <t>Médio</t>
        </is>
      </c>
    </row>
    <row r="6">
      <c r="A6" s="8" t="inlineStr">
        <is>
          <t>Almoxarifado</t>
        </is>
      </c>
      <c r="B6" s="9" t="n">
        <v>25</v>
      </c>
      <c r="C6" s="9" t="n">
        <v>50000</v>
      </c>
      <c r="D6" s="9" t="n">
        <v>0</v>
      </c>
      <c r="E6" s="9" t="n">
        <v>2</v>
      </c>
      <c r="F6" s="9" t="n">
        <v>5</v>
      </c>
      <c r="G6" s="9" t="n">
        <v>0</v>
      </c>
      <c r="H6" s="10">
        <f>IFERROR((D6*1000000)/C6,0)</f>
        <v/>
      </c>
      <c r="I6" s="10">
        <f>IFERROR((G6*1000000)/C6,0)</f>
        <v/>
      </c>
      <c r="J6" s="6" t="n">
        <v>8</v>
      </c>
      <c r="K6" s="11">
        <f>IF(H6&lt;=J6,"Dentro da Meta","Acima da Meta")</f>
        <v/>
      </c>
      <c r="L6" s="6" t="inlineStr">
        <is>
          <t>Médio</t>
        </is>
      </c>
    </row>
    <row r="7">
      <c r="A7" s="3" t="inlineStr">
        <is>
          <t>Qualidade</t>
        </is>
      </c>
      <c r="B7" s="4" t="n">
        <v>30</v>
      </c>
      <c r="C7" s="4" t="n">
        <v>60000</v>
      </c>
      <c r="D7" s="4" t="n">
        <v>0</v>
      </c>
      <c r="E7" s="4" t="n">
        <v>1</v>
      </c>
      <c r="F7" s="4" t="n">
        <v>3</v>
      </c>
      <c r="G7" s="4" t="n">
        <v>0</v>
      </c>
      <c r="H7" s="5">
        <f>IFERROR((D7*1000000)/C7,0)</f>
        <v/>
      </c>
      <c r="I7" s="5">
        <f>IFERROR((G7*1000000)/C7,0)</f>
        <v/>
      </c>
      <c r="J7" s="6" t="n">
        <v>6</v>
      </c>
      <c r="K7" s="7">
        <f>IF(H7&lt;=J7,"Dentro da Meta","Acima da Meta")</f>
        <v/>
      </c>
      <c r="L7" s="6" t="inlineStr">
        <is>
          <t>Médio</t>
        </is>
      </c>
    </row>
    <row r="8">
      <c r="A8" s="8" t="inlineStr">
        <is>
          <t>Administrativo</t>
        </is>
      </c>
      <c r="B8" s="9" t="n">
        <v>48</v>
      </c>
      <c r="C8" s="9" t="n">
        <v>96000</v>
      </c>
      <c r="D8" s="9" t="n">
        <v>0</v>
      </c>
      <c r="E8" s="9" t="n">
        <v>0</v>
      </c>
      <c r="F8" s="9" t="n">
        <v>1</v>
      </c>
      <c r="G8" s="9" t="n">
        <v>0</v>
      </c>
      <c r="H8" s="10">
        <f>IFERROR((D8*1000000)/C8,0)</f>
        <v/>
      </c>
      <c r="I8" s="10">
        <f>IFERROR((G8*1000000)/C8,0)</f>
        <v/>
      </c>
      <c r="J8" s="6" t="n">
        <v>5</v>
      </c>
      <c r="K8" s="11">
        <f>IF(H8&lt;=J8,"Dentro da Meta","Acima da Meta")</f>
        <v/>
      </c>
      <c r="L8" s="6" t="inlineStr">
        <is>
          <t>Médio</t>
        </is>
      </c>
    </row>
    <row r="9">
      <c r="A9" s="3" t="inlineStr">
        <is>
          <t>Expedição</t>
        </is>
      </c>
      <c r="B9" s="4" t="n">
        <v>38</v>
      </c>
      <c r="C9" s="4" t="n">
        <v>76000</v>
      </c>
      <c r="D9" s="4" t="n">
        <v>1</v>
      </c>
      <c r="E9" s="4" t="n">
        <v>3</v>
      </c>
      <c r="F9" s="4" t="n">
        <v>9</v>
      </c>
      <c r="G9" s="4" t="n">
        <v>8</v>
      </c>
      <c r="H9" s="5">
        <f>IFERROR((D9*1000000)/C9,0)</f>
        <v/>
      </c>
      <c r="I9" s="5">
        <f>IFERROR((G9*1000000)/C9,0)</f>
        <v/>
      </c>
      <c r="J9" s="6" t="n">
        <v>10</v>
      </c>
      <c r="K9" s="7">
        <f>IF(H9&lt;=J9,"Dentro da Meta","Acima da Meta")</f>
        <v/>
      </c>
      <c r="L9" s="6" t="inlineStr">
        <is>
          <t>Médio</t>
        </is>
      </c>
    </row>
    <row r="10">
      <c r="A10" s="8" t="inlineStr">
        <is>
          <t>Segurança Patrimonial</t>
        </is>
      </c>
      <c r="B10" s="9" t="n">
        <v>20</v>
      </c>
      <c r="C10" s="9" t="n">
        <v>40000</v>
      </c>
      <c r="D10" s="9" t="n">
        <v>0</v>
      </c>
      <c r="E10" s="9" t="n">
        <v>1</v>
      </c>
      <c r="F10" s="9" t="n">
        <v>2</v>
      </c>
      <c r="G10" s="9" t="n">
        <v>0</v>
      </c>
      <c r="H10" s="10">
        <f>IFERROR((D10*1000000)/C10,0)</f>
        <v/>
      </c>
      <c r="I10" s="10">
        <f>IFERROR((G10*1000000)/C10,0)</f>
        <v/>
      </c>
      <c r="J10" s="6" t="n">
        <v>6</v>
      </c>
      <c r="K10" s="11">
        <f>IF(H10&lt;=J10,"Dentro da Meta","Acima da Meta")</f>
        <v/>
      </c>
      <c r="L10" s="6" t="inlineStr">
        <is>
          <t>Médio</t>
        </is>
      </c>
    </row>
    <row r="11">
      <c r="A11" s="3" t="inlineStr">
        <is>
          <t>TI</t>
        </is>
      </c>
      <c r="B11" s="4" t="n">
        <v>18</v>
      </c>
      <c r="C11" s="4" t="n">
        <v>36000</v>
      </c>
      <c r="D11" s="4" t="n">
        <v>0</v>
      </c>
      <c r="E11" s="4" t="n">
        <v>0</v>
      </c>
      <c r="F11" s="4" t="n">
        <v>0</v>
      </c>
      <c r="G11" s="4" t="n">
        <v>0</v>
      </c>
      <c r="H11" s="5">
        <f>IFERROR((D11*1000000)/C11,0)</f>
        <v/>
      </c>
      <c r="I11" s="5">
        <f>IFERROR((G11*1000000)/C11,0)</f>
        <v/>
      </c>
      <c r="J11" s="6" t="n">
        <v>5</v>
      </c>
      <c r="K11" s="7">
        <f>IF(H11&lt;=J11,"Dentro da Meta","Acima da Meta")</f>
        <v/>
      </c>
      <c r="L11" s="6" t="inlineStr">
        <is>
          <t>Médio</t>
        </is>
      </c>
    </row>
    <row r="12">
      <c r="A12" s="8" t="inlineStr">
        <is>
          <t>Engenharia</t>
        </is>
      </c>
      <c r="B12" s="9" t="n">
        <v>22</v>
      </c>
      <c r="C12" s="9" t="n">
        <v>44000</v>
      </c>
      <c r="D12" s="9" t="n">
        <v>1</v>
      </c>
      <c r="E12" s="9" t="n">
        <v>1</v>
      </c>
      <c r="F12" s="9" t="n">
        <v>4</v>
      </c>
      <c r="G12" s="9" t="n">
        <v>6</v>
      </c>
      <c r="H12" s="10">
        <f>IFERROR((D12*1000000)/C12,0)</f>
        <v/>
      </c>
      <c r="I12" s="10">
        <f>IFERROR((G12*1000000)/C12,0)</f>
        <v/>
      </c>
      <c r="J12" s="6" t="n">
        <v>8</v>
      </c>
      <c r="K12" s="11">
        <f>IF(H12&lt;=J12,"Dentro da Meta","Acima da Meta")</f>
        <v/>
      </c>
      <c r="L12" s="6" t="inlineStr">
        <is>
          <t>Médio</t>
        </is>
      </c>
    </row>
    <row r="13">
      <c r="A13" s="12" t="inlineStr">
        <is>
          <t>TOTAL / MÉDIA</t>
        </is>
      </c>
      <c r="B13" s="13">
        <f>SUM(B3:B12)</f>
        <v/>
      </c>
      <c r="C13" s="13">
        <f>SUM(C3:C12)</f>
        <v/>
      </c>
      <c r="D13" s="13">
        <f>SUM(D3:D12)</f>
        <v/>
      </c>
      <c r="E13" s="13">
        <f>SUM(E3:E12)</f>
        <v/>
      </c>
      <c r="F13" s="13">
        <f>SUM(F3:F12)</f>
        <v/>
      </c>
      <c r="G13" s="13">
        <f>SUM(G3:G12)</f>
        <v/>
      </c>
      <c r="H13" s="14">
        <f>IFERROR(AVERAGE(H3:H12),0)</f>
        <v/>
      </c>
      <c r="I13" s="14">
        <f>IFERROR(AVERAGE(I3:I12),0)</f>
        <v/>
      </c>
      <c r="J13" s="14">
        <f>IFERROR(AVERAGE(J3:J12),0)</f>
        <v/>
      </c>
      <c r="K13" s="12">
        <f>COUNTIF(K3:K12,"Acima da Meta")&amp;" setor(es) acima da meta"</f>
        <v/>
      </c>
      <c r="L13" s="12" t="inlineStr"/>
    </row>
    <row r="14"/>
    <row r="15"/>
    <row r="16">
      <c r="A16" s="15" t="inlineStr">
        <is>
          <t>CONSULTA RÁPIDA POR SETOR</t>
        </is>
      </c>
    </row>
    <row r="17">
      <c r="A17" s="16" t="inlineStr">
        <is>
          <t>Digite o Setor:</t>
        </is>
      </c>
      <c r="B17" s="17" t="inlineStr">
        <is>
          <t>Produção</t>
        </is>
      </c>
    </row>
    <row r="18">
      <c r="A18" s="16" t="inlineStr">
        <is>
          <t>Taxa de Frequência (TF):</t>
        </is>
      </c>
      <c r="B18" s="18">
        <f>IFERROR(VLOOKUP(B17,A3:L12,8,0),"Setor não encontrado")</f>
        <v/>
      </c>
    </row>
    <row r="19">
      <c r="A19" s="16" t="inlineStr">
        <is>
          <t>Taxa de Gravidade (TG):</t>
        </is>
      </c>
      <c r="B19" s="18">
        <f>IFERROR(VLOOKUP(B17,A3:L12,9,0),"Setor não encontrado")</f>
        <v/>
      </c>
    </row>
  </sheetData>
  <mergeCells count="1">
    <mergeCell ref="A1:L1"/>
  </mergeCells>
  <conditionalFormatting sqref="K3:K12">
    <cfRule type="expression" priority="1" dxfId="0" stopIfTrue="1">
      <formula>K3="Acima da Meta"</formula>
    </cfRule>
    <cfRule type="expression" priority="2" dxfId="1" stopIfTrue="1">
      <formula>K3="Dentro da Meta"</formula>
    </cfRule>
  </conditionalFormatting>
  <dataValidations count="1">
    <dataValidation sqref="L3:L12" showErrorMessage="1" showDropDown="0" showInputMessage="1" allowBlank="1" type="list">
      <formula1>"Baixo,Médio,Alto"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DASHBOARD - SEGURANÇA NO TRABALHO</t>
        </is>
      </c>
    </row>
    <row r="2"/>
    <row r="3">
      <c r="A3" s="19" t="inlineStr">
        <is>
          <t>Total de Colaboradores</t>
        </is>
      </c>
      <c r="B3" s="20">
        <f>Indicadores!B13</f>
        <v/>
      </c>
    </row>
    <row r="4">
      <c r="A4" s="19" t="inlineStr">
        <is>
          <t>Total de Horas Trabalhadas</t>
        </is>
      </c>
      <c r="B4" s="20">
        <f>Indicadores!C13</f>
        <v/>
      </c>
    </row>
    <row r="5">
      <c r="A5" s="19" t="inlineStr">
        <is>
          <t>Total de Acidentes c/ Afastamento</t>
        </is>
      </c>
      <c r="B5" s="20">
        <f>Indicadores!D13</f>
        <v/>
      </c>
    </row>
    <row r="6">
      <c r="A6" s="19" t="inlineStr">
        <is>
          <t>Total de Dias Perdidos</t>
        </is>
      </c>
      <c r="B6" s="20">
        <f>Indicadores!G13</f>
        <v/>
      </c>
    </row>
    <row r="7">
      <c r="A7" s="19" t="inlineStr">
        <is>
          <t>TF Médio Geral</t>
        </is>
      </c>
      <c r="B7" s="21">
        <f>Indicadores!H13</f>
        <v/>
      </c>
    </row>
    <row r="8">
      <c r="A8" s="19" t="inlineStr">
        <is>
          <t>TG Médio Geral</t>
        </is>
      </c>
      <c r="B8" s="21">
        <f>Indicadores!I13</f>
        <v/>
      </c>
    </row>
    <row r="9"/>
    <row r="10"/>
    <row r="11">
      <c r="A11" s="22" t="inlineStr">
        <is>
          <t>Setor</t>
        </is>
      </c>
      <c r="B11" s="22" t="inlineStr">
        <is>
          <t>Acidentes c/ Afastamento</t>
        </is>
      </c>
      <c r="C11" s="22" t="inlineStr">
        <is>
          <t>TF</t>
        </is>
      </c>
    </row>
    <row r="12">
      <c r="A12" s="7">
        <f>Indicadores!A3</f>
        <v/>
      </c>
      <c r="B12" s="7">
        <f>Indicadores!D3</f>
        <v/>
      </c>
      <c r="C12" s="5">
        <f>Indicadores!H3</f>
        <v/>
      </c>
    </row>
    <row r="13">
      <c r="A13" s="11">
        <f>Indicadores!A4</f>
        <v/>
      </c>
      <c r="B13" s="11">
        <f>Indicadores!D4</f>
        <v/>
      </c>
      <c r="C13" s="10">
        <f>Indicadores!H4</f>
        <v/>
      </c>
    </row>
    <row r="14">
      <c r="A14" s="7">
        <f>Indicadores!A5</f>
        <v/>
      </c>
      <c r="B14" s="7">
        <f>Indicadores!D5</f>
        <v/>
      </c>
      <c r="C14" s="5">
        <f>Indicadores!H5</f>
        <v/>
      </c>
    </row>
    <row r="15">
      <c r="A15" s="11">
        <f>Indicadores!A6</f>
        <v/>
      </c>
      <c r="B15" s="11">
        <f>Indicadores!D6</f>
        <v/>
      </c>
      <c r="C15" s="10">
        <f>Indicadores!H6</f>
        <v/>
      </c>
    </row>
    <row r="16">
      <c r="A16" s="7">
        <f>Indicadores!A7</f>
        <v/>
      </c>
      <c r="B16" s="7">
        <f>Indicadores!D7</f>
        <v/>
      </c>
      <c r="C16" s="5">
        <f>Indicadores!H7</f>
        <v/>
      </c>
    </row>
    <row r="17">
      <c r="A17" s="11">
        <f>Indicadores!A8</f>
        <v/>
      </c>
      <c r="B17" s="11">
        <f>Indicadores!D8</f>
        <v/>
      </c>
      <c r="C17" s="10">
        <f>Indicadores!H8</f>
        <v/>
      </c>
    </row>
    <row r="18">
      <c r="A18" s="7">
        <f>Indicadores!A9</f>
        <v/>
      </c>
      <c r="B18" s="7">
        <f>Indicadores!D9</f>
        <v/>
      </c>
      <c r="C18" s="5">
        <f>Indicadores!H9</f>
        <v/>
      </c>
    </row>
    <row r="19">
      <c r="A19" s="11">
        <f>Indicadores!A10</f>
        <v/>
      </c>
      <c r="B19" s="11">
        <f>Indicadores!D10</f>
        <v/>
      </c>
      <c r="C19" s="10">
        <f>Indicadores!H10</f>
        <v/>
      </c>
    </row>
    <row r="20">
      <c r="A20" s="7">
        <f>Indicadores!A11</f>
        <v/>
      </c>
      <c r="B20" s="7">
        <f>Indicadores!D11</f>
        <v/>
      </c>
      <c r="C20" s="5">
        <f>Indicadores!H11</f>
        <v/>
      </c>
    </row>
    <row r="21">
      <c r="A21" s="11">
        <f>Indicadores!A12</f>
        <v/>
      </c>
      <c r="B21" s="11">
        <f>Indicadores!D12</f>
        <v/>
      </c>
      <c r="C21" s="10">
        <f>Indicadores!H12</f>
        <v/>
      </c>
    </row>
    <row r="22"/>
    <row r="23"/>
    <row r="24">
      <c r="A24" s="22" t="inlineStr">
        <is>
          <t>Tipo de Ocorrência</t>
        </is>
      </c>
      <c r="B24" s="22" t="inlineStr">
        <is>
          <t>Quantidade</t>
        </is>
      </c>
    </row>
    <row r="25">
      <c r="A25" s="16" t="inlineStr">
        <is>
          <t>Acidentes c/ Afastamento</t>
        </is>
      </c>
      <c r="B25" s="16">
        <f>Indicadores!D13</f>
        <v/>
      </c>
    </row>
    <row r="26">
      <c r="A26" s="16" t="inlineStr">
        <is>
          <t>Acidentes s/ Afastamento</t>
        </is>
      </c>
      <c r="B26" s="16">
        <f>Indicadores!E13</f>
        <v/>
      </c>
    </row>
    <row r="27">
      <c r="A27" s="16" t="inlineStr">
        <is>
          <t>Quase Acidentes</t>
        </is>
      </c>
      <c r="B27" s="16">
        <f>Indicadores!F13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2" customWidth="1" min="3" max="3"/>
    <col width="22" customWidth="1" min="4" max="4"/>
  </cols>
  <sheetData>
    <row r="1" ht="28" customHeight="1">
      <c r="A1" s="1" t="inlineStr">
        <is>
          <t>INSTRUÇÕES DE USO - INDICADORES DE SEGURANÇA</t>
        </is>
      </c>
    </row>
    <row r="2"/>
    <row r="3">
      <c r="A3" s="2" t="inlineStr">
        <is>
          <t>Item</t>
        </is>
      </c>
      <c r="B3" s="2" t="inlineStr">
        <is>
          <t>Descrição</t>
        </is>
      </c>
      <c r="C3" s="28" t="n"/>
      <c r="D3" s="29" t="n"/>
    </row>
    <row r="4" ht="32" customHeight="1">
      <c r="A4" s="24" t="inlineStr">
        <is>
          <t>Planilha 'Indicadores'</t>
        </is>
      </c>
      <c r="B4" s="25" t="inlineStr">
        <is>
          <t>Contém os dados de cada setor: colaboradores, horas trabalhadas, acidentes, dias perdidos e taxas calculadas automaticamente.</t>
        </is>
      </c>
      <c r="C4" s="28" t="n"/>
      <c r="D4" s="29" t="n"/>
    </row>
    <row r="5" ht="32" customHeight="1">
      <c r="A5" s="26" t="inlineStr">
        <is>
          <t>Taxa de Frequência (TF)</t>
        </is>
      </c>
      <c r="B5" s="27" t="inlineStr">
        <is>
          <t>Calculada como (Acidentes com Afastamento x 1.000.000) / Horas Trabalhadas. Indica quantos acidentes ocorreriam a cada 1 milhão de horas trabalhadas.</t>
        </is>
      </c>
      <c r="C5" s="28" t="n"/>
      <c r="D5" s="29" t="n"/>
    </row>
    <row r="6" ht="32" customHeight="1">
      <c r="A6" s="24" t="inlineStr">
        <is>
          <t>Taxa de Gravidade (TG)</t>
        </is>
      </c>
      <c r="B6" s="25" t="inlineStr">
        <is>
          <t>Calculada como (Dias Perdidos x 1.000.000) / Horas Trabalhadas. Mede a gravidade dos acidentes ocorridos.</t>
        </is>
      </c>
      <c r="C6" s="28" t="n"/>
      <c r="D6" s="29" t="n"/>
    </row>
    <row r="7" ht="32" customHeight="1">
      <c r="A7" s="26" t="inlineStr">
        <is>
          <t>Meta TF</t>
        </is>
      </c>
      <c r="B7" s="27" t="inlineStr">
        <is>
          <t>Valor de referência definido pela empresa para cada setor (célula editável em amarelo).</t>
        </is>
      </c>
      <c r="C7" s="28" t="n"/>
      <c r="D7" s="29" t="n"/>
    </row>
    <row r="8" ht="32" customHeight="1">
      <c r="A8" s="24" t="inlineStr">
        <is>
          <t>Status</t>
        </is>
      </c>
      <c r="B8" s="25" t="inlineStr">
        <is>
          <t>Compara a TF calculada com a Meta TF e indica se o setor está 'Dentro da Meta' ou 'Acima da Meta'.</t>
        </is>
      </c>
      <c r="C8" s="28" t="n"/>
      <c r="D8" s="29" t="n"/>
    </row>
    <row r="9" ht="32" customHeight="1">
      <c r="A9" s="26" t="inlineStr">
        <is>
          <t>Nível de Risco</t>
        </is>
      </c>
      <c r="B9" s="27" t="inlineStr">
        <is>
          <t>Classificação manual do setor (Baixo, Médio, Alto) selecionável por lista suspensa.</t>
        </is>
      </c>
      <c r="C9" s="28" t="n"/>
      <c r="D9" s="29" t="n"/>
    </row>
    <row r="10" ht="32" customHeight="1">
      <c r="A10" s="24" t="inlineStr">
        <is>
          <t>Consulta Rápida</t>
        </is>
      </c>
      <c r="B10" s="25" t="inlineStr">
        <is>
          <t>Digite o nome de um setor na célula amarela para consultar automaticamente sua TF e TG via VLOOKUP.</t>
        </is>
      </c>
      <c r="C10" s="28" t="n"/>
      <c r="D10" s="29" t="n"/>
    </row>
    <row r="11" ht="32" customHeight="1">
      <c r="A11" s="26" t="inlineStr">
        <is>
          <t>Planilha 'Dashboard'</t>
        </is>
      </c>
      <c r="B11" s="27" t="inlineStr">
        <is>
          <t>Apresenta KPIs consolidados e gráficos: acidentes por setor, evolução da TF e distribuição de ocorrências.</t>
        </is>
      </c>
      <c r="C11" s="28" t="n"/>
      <c r="D11" s="29" t="n"/>
    </row>
    <row r="12" ht="32" customHeight="1">
      <c r="A12" s="24" t="inlineStr">
        <is>
          <t>Células amarelas</t>
        </is>
      </c>
      <c r="B12" s="25" t="inlineStr">
        <is>
          <t>Indicam campos que podem ser editados pelo usuário (metas, nível de risco, consulta).</t>
        </is>
      </c>
      <c r="C12" s="28" t="n"/>
      <c r="D12" s="29" t="n"/>
    </row>
    <row r="13" ht="32" customHeight="1">
      <c r="A13" s="26" t="inlineStr">
        <is>
          <t>Atualização dos dados</t>
        </is>
      </c>
      <c r="B13" s="27" t="inlineStr">
        <is>
          <t>Basta alterar os valores na planilha 'Indicadores' que todas as fórmulas, KPIs e gráficos serão recalculados automaticamente.</t>
        </is>
      </c>
      <c r="C13" s="28" t="n"/>
      <c r="D13" s="29" t="n"/>
    </row>
  </sheetData>
  <mergeCells count="12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2026-07-17T09:51:14Z</dcterms:created>
  <dcterms:modified xmlns:dcterms="http://purl.org/dc/terms/" xmlns:xsi="http://www.w3.org/2001/XMLSchema-instance" xsi:type="dcterms:W3CDTF">2026-07-17T09:51:14Z</dcterms:modified>
</cp:coreProperties>
</file>