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ficaçã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'Precificação'!$A$5:$U$105</definedName>
    <definedName name="_xlnm.Print_Area" localSheetId="0">'Precificação'!$A$1:$U$17</definedName>
    <definedName name="_xlnm.Print_Area" localSheetId="1">'Parâmetros'!$A$1:$E$15</definedName>
    <definedName name="_xlnm.Print_Area" localSheetId="2">'Dashboard'!$A$1:$R$48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&quot;R$&quot; #.##0,00"/>
    <numFmt numFmtId="166" formatCode="0,00%"/>
    <numFmt numFmtId="167" formatCode="0,00"/>
    <numFmt numFmtId="168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F766E"/>
      <sz val="14"/>
    </font>
    <font>
      <name val="Calibri"/>
      <b val="1"/>
      <color rgb="00DC2626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3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 shrinkToFit="1"/>
    </xf>
    <xf numFmtId="168" fontId="4" fillId="4" borderId="1" applyAlignment="1" pivotButton="0" quotePrefix="0" xfId="0">
      <alignment horizontal="center" vertical="center"/>
    </xf>
    <xf numFmtId="10" fontId="4" fillId="3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10" fontId="4" fillId="3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 wrapText="1" shrinkToFit="1"/>
    </xf>
    <xf numFmtId="10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3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1F2937"/>
        <sz val="10"/>
      </font>
      <fill>
        <patternFill patternType="solid">
          <fgColor rgb="00FDE68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x Preço Praticado por Item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'Precificação'!J5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'Precificação'!$J$6:$J$105</f>
            </numRef>
          </val>
        </ser>
        <ser>
          <idx val="1"/>
          <order val="1"/>
          <tx>
            <strRef>
              <f>'Precificação'!K5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'Precificação'!$K$6:$K$105</f>
            </numRef>
          </val>
        </ser>
        <ser>
          <idx val="2"/>
          <order val="2"/>
          <tx>
            <strRef>
              <f>'Precificação'!L5</f>
            </strRef>
          </tx>
          <spPr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'Precificação'!$L$6:$L$105</f>
            </numRef>
          </val>
        </ser>
        <ser>
          <idx val="3"/>
          <order val="3"/>
          <tx>
            <strRef>
              <f>'Precificação'!M5</f>
            </strRef>
          </tx>
          <spPr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'Precificação'!$M$6:$M$105</f>
            </numRef>
          </val>
        </ser>
        <ser>
          <idx val="4"/>
          <order val="4"/>
          <tx>
            <strRef>
              <f>'Precificação'!N5</f>
            </strRef>
          </tx>
          <spPr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'Precificação'!$N$6:$N$105</f>
            </numRef>
          </val>
        </ser>
        <ser>
          <idx val="5"/>
          <order val="5"/>
          <tx>
            <strRef>
              <f>'Precificação'!O5</f>
            </strRef>
          </tx>
          <spPr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'Precificação'!$O$6:$O$105</f>
            </numRef>
          </val>
        </ser>
        <ser>
          <idx val="6"/>
          <order val="6"/>
          <tx>
            <strRef>
              <f>'Precificação'!P5</f>
            </strRef>
          </tx>
          <spPr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'Precificação'!$P$6:$P$105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 e serviços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Margem Real por Produto/Serviço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'Precificação'!R5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'Precificação'!$B$6:$B$105</f>
            </numRef>
          </cat>
          <val>
            <numRef>
              <f>'Precificação'!$R$6:$R$105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Margem real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 e serviços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 Margem</a:t>
            </a:r>
          </a:p>
        </rich>
      </tx>
    </title>
    <plotArea>
      <pieChart>
        <varyColors val="1"/>
        <ser>
          <idx val="0"/>
          <order val="0"/>
          <tx>
            <strRef>
              <f>'Dashboard'!B43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'Dashboard'!$A$44:$A$46</f>
            </numRef>
          </cat>
          <val>
            <numRef>
              <f>'Dashboard'!$B$44:$B$46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11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29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105"/>
  <sheetViews>
    <sheetView showGridLines="0" zoomScale="55" zoomScaleNormal="5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6" customWidth="1" min="3" max="3"/>
    <col width="24" customWidth="1" min="4" max="4"/>
    <col width="17" customWidth="1" min="5" max="5"/>
    <col width="15" customWidth="1" min="6" max="6"/>
    <col width="24.06" customWidth="1" min="7" max="7"/>
    <col width="18" customWidth="1" min="8" max="8"/>
    <col width="23.28" customWidth="1" min="9" max="9"/>
    <col width="18.6" customWidth="1" min="10" max="10"/>
    <col width="19" customWidth="1" min="11" max="11"/>
    <col width="17.82" customWidth="1" min="12" max="12"/>
    <col width="22.5" customWidth="1" min="13" max="13"/>
    <col width="21.72" customWidth="1" min="14" max="14"/>
    <col width="20.94" customWidth="1" min="15" max="15"/>
    <col width="16" customWidth="1" min="16" max="16"/>
    <col width="16" customWidth="1" min="17" max="17"/>
    <col width="14" customWidth="1" min="18" max="18"/>
    <col width="22.5" customWidth="1" min="19" max="19"/>
    <col width="18" customWidth="1" min="20" max="20"/>
    <col width="32" customWidth="1" min="21" max="21"/>
  </cols>
  <sheetData>
    <row r="1" ht="28" customHeight="1">
      <c r="A1" s="1" t="inlineStr">
        <is>
          <t>Assistente de Precificação | Produtos e Serviços</t>
        </is>
      </c>
    </row>
    <row r="2"/>
    <row r="3" ht="30" customHeight="1">
      <c r="A3" s="2" t="inlineStr">
        <is>
          <t>1. Preencha os campos em amarelo. 2. Revise taxas e margens. 3. Acompanhe o preço sugerido e o alerta de rentabilidade.</t>
        </is>
      </c>
    </row>
    <row r="4"/>
    <row r="5" ht="42" customHeight="1">
      <c r="A5" s="48" t="inlineStr">
        <is>
          <t>Código</t>
        </is>
      </c>
      <c r="B5" s="48" t="inlineStr">
        <is>
          <t>Produto/Serviço</t>
        </is>
      </c>
      <c r="C5" s="48" t="inlineStr">
        <is>
          <t>Categoria</t>
        </is>
      </c>
      <c r="D5" s="48" t="inlineStr">
        <is>
          <t>Fornecedor/Responsável</t>
        </is>
      </c>
      <c r="E5" s="48" t="inlineStr">
        <is>
          <t>Cidade</t>
        </is>
      </c>
      <c r="F5" s="48" t="inlineStr">
        <is>
          <t>Data de Revisão</t>
        </is>
      </c>
      <c r="G5" s="48" t="inlineStr">
        <is>
          <t>Custo de Aquisição/Material</t>
        </is>
      </c>
      <c r="H5" s="48" t="inlineStr">
        <is>
          <t>Mão de Obra Direta</t>
        </is>
      </c>
      <c r="I5" s="48" t="inlineStr">
        <is>
          <t>Rateio de Custos Indiretos</t>
        </is>
      </c>
      <c r="J5" s="48" t="inlineStr">
        <is>
          <t>Custo Total Unitário</t>
        </is>
      </c>
      <c r="K5" s="48" t="inlineStr">
        <is>
          <t>Regime Tributário</t>
        </is>
      </c>
      <c r="L5" s="48" t="inlineStr">
        <is>
          <t>Alíquota Tributária</t>
        </is>
      </c>
      <c r="M5" s="48" t="inlineStr">
        <is>
          <t>Taxa de Venda/Marketplace</t>
        </is>
      </c>
      <c r="N5" s="48" t="inlineStr">
        <is>
          <t>Margem de Lucro Desejada</t>
        </is>
      </c>
      <c r="O5" s="48" t="inlineStr">
        <is>
          <t>Preço de Venda Sugerido</t>
        </is>
      </c>
      <c r="P5" s="48" t="inlineStr">
        <is>
          <t>Preço Praticado</t>
        </is>
      </c>
      <c r="Q5" s="48" t="inlineStr">
        <is>
          <t>Lucro Unitário</t>
        </is>
      </c>
      <c r="R5" s="48" t="inlineStr">
        <is>
          <t>Margem Real</t>
        </is>
      </c>
      <c r="S5" s="48" t="inlineStr">
        <is>
          <t>Ponto de Equilíbrio (un.)</t>
        </is>
      </c>
      <c r="T5" s="48" t="inlineStr">
        <is>
          <t>Status da Margem</t>
        </is>
      </c>
      <c r="U5" s="48" t="inlineStr">
        <is>
          <t>Observações</t>
        </is>
      </c>
    </row>
    <row r="6">
      <c r="A6" s="4" t="inlineStr">
        <is>
          <t>PRD-001</t>
        </is>
      </c>
      <c r="B6" s="5" t="inlineStr">
        <is>
          <t>Café Especial 250g</t>
        </is>
      </c>
      <c r="C6" s="4" t="inlineStr">
        <is>
          <t>Alimentação</t>
        </is>
      </c>
      <c r="D6" s="5" t="inlineStr">
        <is>
          <t>João Silva</t>
        </is>
      </c>
      <c r="E6" s="4" t="inlineStr">
        <is>
          <t>São Paulo</t>
        </is>
      </c>
      <c r="F6" s="49" t="n">
        <v>46249</v>
      </c>
      <c r="G6" s="34" t="n">
        <v>21.5</v>
      </c>
      <c r="H6" s="34" t="n">
        <v>5.5</v>
      </c>
      <c r="I6" s="34" t="n">
        <v>4</v>
      </c>
      <c r="J6" s="35">
        <f>IF(A6="","",SUM(G6:I6))</f>
        <v/>
      </c>
      <c r="K6" s="4" t="inlineStr">
        <is>
          <t>Simples Nacional</t>
        </is>
      </c>
      <c r="L6" s="50">
        <f>IF(A6="","",IFERROR(VLOOKUP(K6,'Parâmetros'!$A$6:$B$8,2,FALSE),0))</f>
        <v/>
      </c>
      <c r="M6" s="51" t="n">
        <v>0.0349</v>
      </c>
      <c r="N6" s="51" t="n">
        <v>0.35</v>
      </c>
      <c r="O6" s="35">
        <f>IF(A6="","",IFERROR(J6/(1-L6-M6-N6),0))</f>
        <v/>
      </c>
      <c r="P6" s="34" t="n">
        <v>56</v>
      </c>
      <c r="Q6" s="35">
        <f>IF(OR(A6="",P6=""),"",P6-J6-(P6*L6)-(P6*M6))</f>
        <v/>
      </c>
      <c r="R6" s="52">
        <f>IF(OR(A6="",P6=""),"",IFERROR(Q6/P6,0))</f>
        <v/>
      </c>
      <c r="S6" s="39">
        <f>IF(OR(A6="",Q6&lt;=0),"",IFERROR('Parâmetros'!$B$12/Q6,0))</f>
        <v/>
      </c>
      <c r="T6" s="13">
        <f>IF(A6="","",IF(P6="","Informar preço",IF(R6&gt;=N6,"Margem adequada",IF(R6&gt;0,"Revisar preço","Prejuízo"))))</f>
        <v/>
      </c>
      <c r="U6" s="5" t="inlineStr">
        <is>
          <t>Venda pelo balcão e loja virtual</t>
        </is>
      </c>
    </row>
    <row r="7">
      <c r="A7" s="4" t="inlineStr">
        <is>
          <t>PRD-002</t>
        </is>
      </c>
      <c r="B7" s="5" t="inlineStr">
        <is>
          <t>Kit Caneca Corporativa</t>
        </is>
      </c>
      <c r="C7" s="4" t="inlineStr">
        <is>
          <t>Brindes</t>
        </is>
      </c>
      <c r="D7" s="5" t="inlineStr">
        <is>
          <t>Maria Oliveira</t>
        </is>
      </c>
      <c r="E7" s="4" t="inlineStr">
        <is>
          <t>Campinas</t>
        </is>
      </c>
      <c r="F7" s="49" t="n">
        <v>46252</v>
      </c>
      <c r="G7" s="34" t="n">
        <v>14</v>
      </c>
      <c r="H7" s="34" t="n">
        <v>8</v>
      </c>
      <c r="I7" s="34" t="n">
        <v>5</v>
      </c>
      <c r="J7" s="40">
        <f>IF(A7="","",SUM(G7:I7))</f>
        <v/>
      </c>
      <c r="K7" s="4" t="inlineStr">
        <is>
          <t>Simples Nacional</t>
        </is>
      </c>
      <c r="L7" s="53">
        <f>IF(A7="","",IFERROR(VLOOKUP(K7,'Parâmetros'!$A$6:$B$8,2,FALSE),0))</f>
        <v/>
      </c>
      <c r="M7" s="51" t="n">
        <v>0.16</v>
      </c>
      <c r="N7" s="51" t="n">
        <v>0.3</v>
      </c>
      <c r="O7" s="40">
        <f>IF(A7="","",IFERROR(J7/(1-L7-M7-N7),0))</f>
        <v/>
      </c>
      <c r="P7" s="34" t="n">
        <v>30</v>
      </c>
      <c r="Q7" s="40">
        <f>IF(OR(A7="",P7=""),"",P7-J7-(P7*L7)-(P7*M7))</f>
        <v/>
      </c>
      <c r="R7" s="54">
        <f>IF(OR(A7="",P7=""),"",IFERROR(Q7/P7,0))</f>
        <v/>
      </c>
      <c r="S7" s="43">
        <f>IF(OR(A7="",Q7&lt;=0),"",IFERROR('Parâmetros'!$B$12/Q7,0))</f>
        <v/>
      </c>
      <c r="T7" s="18">
        <f>IF(A7="","",IF(P7="","Informar preço",IF(R7&gt;=N7,"Margem adequada",IF(R7&gt;0,"Revisar preço","Prejuízo"))))</f>
        <v/>
      </c>
      <c r="U7" s="5" t="inlineStr">
        <is>
          <t>Preço promocional em marketplace</t>
        </is>
      </c>
    </row>
    <row r="8">
      <c r="A8" s="4" t="inlineStr">
        <is>
          <t>PRD-003</t>
        </is>
      </c>
      <c r="B8" s="5" t="inlineStr">
        <is>
          <t>Consultoria Financeira (hora)</t>
        </is>
      </c>
      <c r="C8" s="4" t="inlineStr">
        <is>
          <t>Consultoria</t>
        </is>
      </c>
      <c r="D8" s="5" t="inlineStr">
        <is>
          <t>Pedro Santos</t>
        </is>
      </c>
      <c r="E8" s="4" t="inlineStr">
        <is>
          <t>São Paulo</t>
        </is>
      </c>
      <c r="F8" s="49" t="n">
        <v>46254</v>
      </c>
      <c r="G8" s="34" t="n">
        <v>20</v>
      </c>
      <c r="H8" s="34" t="n">
        <v>70</v>
      </c>
      <c r="I8" s="34" t="n">
        <v>10</v>
      </c>
      <c r="J8" s="35">
        <f>IF(A8="","",SUM(G8:I8))</f>
        <v/>
      </c>
      <c r="K8" s="4" t="inlineStr">
        <is>
          <t>Simples Nacional</t>
        </is>
      </c>
      <c r="L8" s="50">
        <f>IF(A8="","",IFERROR(VLOOKUP(K8,'Parâmetros'!$A$6:$B$8,2,FALSE),0))</f>
        <v/>
      </c>
      <c r="M8" s="51" t="n">
        <v>0.0349</v>
      </c>
      <c r="N8" s="51" t="n">
        <v>0.45</v>
      </c>
      <c r="O8" s="35">
        <f>IF(A8="","",IFERROR(J8/(1-L8-M8-N8),0))</f>
        <v/>
      </c>
      <c r="P8" s="34" t="n">
        <v>220</v>
      </c>
      <c r="Q8" s="35">
        <f>IF(OR(A8="",P8=""),"",P8-J8-(P8*L8)-(P8*M8))</f>
        <v/>
      </c>
      <c r="R8" s="52">
        <f>IF(OR(A8="",P8=""),"",IFERROR(Q8/P8,0))</f>
        <v/>
      </c>
      <c r="S8" s="39">
        <f>IF(OR(A8="",Q8&lt;=0),"",IFERROR('Parâmetros'!$B$12/Q8,0))</f>
        <v/>
      </c>
      <c r="T8" s="13">
        <f>IF(A8="","",IF(P8="","Informar preço",IF(R8&gt;=N8,"Margem adequada",IF(R8&gt;0,"Revisar preço","Prejuízo"))))</f>
        <v/>
      </c>
      <c r="U8" s="5" t="inlineStr">
        <is>
          <t>Atendimento remoto ou presencial</t>
        </is>
      </c>
    </row>
    <row r="9">
      <c r="A9" s="4" t="inlineStr">
        <is>
          <t>PRD-004</t>
        </is>
      </c>
      <c r="B9" s="5" t="inlineStr">
        <is>
          <t>Bolo Caseiro 1kg</t>
        </is>
      </c>
      <c r="C9" s="4" t="inlineStr">
        <is>
          <t>Alimentação</t>
        </is>
      </c>
      <c r="D9" s="5" t="inlineStr">
        <is>
          <t>Ana Souza</t>
        </is>
      </c>
      <c r="E9" s="4" t="inlineStr">
        <is>
          <t>Belo Horizonte</t>
        </is>
      </c>
      <c r="F9" s="49" t="n">
        <v>46256</v>
      </c>
      <c r="G9" s="34" t="n">
        <v>28</v>
      </c>
      <c r="H9" s="34" t="n">
        <v>18</v>
      </c>
      <c r="I9" s="34" t="n">
        <v>6</v>
      </c>
      <c r="J9" s="40">
        <f>IF(A9="","",SUM(G9:I9))</f>
        <v/>
      </c>
      <c r="K9" s="4" t="inlineStr">
        <is>
          <t>MEI</t>
        </is>
      </c>
      <c r="L9" s="53">
        <f>IF(A9="","",IFERROR(VLOOKUP(K9,'Parâmetros'!$A$6:$B$8,2,FALSE),0))</f>
        <v/>
      </c>
      <c r="M9" s="51" t="n">
        <v>0.0349</v>
      </c>
      <c r="N9" s="51" t="n">
        <v>0.4</v>
      </c>
      <c r="O9" s="40">
        <f>IF(A9="","",IFERROR(J9/(1-L9-M9-N9),0))</f>
        <v/>
      </c>
      <c r="P9" s="34" t="n">
        <v>85</v>
      </c>
      <c r="Q9" s="40">
        <f>IF(OR(A9="",P9=""),"",P9-J9-(P9*L9)-(P9*M9))</f>
        <v/>
      </c>
      <c r="R9" s="54">
        <f>IF(OR(A9="",P9=""),"",IFERROR(Q9/P9,0))</f>
        <v/>
      </c>
      <c r="S9" s="43">
        <f>IF(OR(A9="",Q9&lt;=0),"",IFERROR('Parâmetros'!$B$12/Q9,0))</f>
        <v/>
      </c>
      <c r="T9" s="18">
        <f>IF(A9="","",IF(P9="","Informar preço",IF(R9&gt;=N9,"Margem adequada",IF(R9&gt;0,"Revisar preço","Prejuízo"))))</f>
        <v/>
      </c>
      <c r="U9" s="5" t="inlineStr">
        <is>
          <t>Revisar rendimento da receita</t>
        </is>
      </c>
    </row>
    <row r="10">
      <c r="A10" s="4" t="inlineStr">
        <is>
          <t>PRD-005</t>
        </is>
      </c>
      <c r="B10" s="5" t="inlineStr">
        <is>
          <t>Gestão de Redes Sociais (mensal)</t>
        </is>
      </c>
      <c r="C10" s="4" t="inlineStr">
        <is>
          <t>Marketing</t>
        </is>
      </c>
      <c r="D10" s="5" t="inlineStr">
        <is>
          <t>Carlos Pereira</t>
        </is>
      </c>
      <c r="E10" s="4" t="inlineStr">
        <is>
          <t>Rio de Janeiro</t>
        </is>
      </c>
      <c r="F10" s="49" t="n">
        <v>46259</v>
      </c>
      <c r="G10" s="34" t="n">
        <v>80</v>
      </c>
      <c r="H10" s="34" t="n">
        <v>600</v>
      </c>
      <c r="I10" s="34" t="n">
        <v>80</v>
      </c>
      <c r="J10" s="35">
        <f>IF(A10="","",SUM(G10:I10))</f>
        <v/>
      </c>
      <c r="K10" s="4" t="inlineStr">
        <is>
          <t>Lucro Presumido</t>
        </is>
      </c>
      <c r="L10" s="50">
        <f>IF(A10="","",IFERROR(VLOOKUP(K10,'Parâmetros'!$A$6:$B$8,2,FALSE),0))</f>
        <v/>
      </c>
      <c r="M10" s="51" t="n">
        <v>0.0499</v>
      </c>
      <c r="N10" s="51" t="n">
        <v>0.4</v>
      </c>
      <c r="O10" s="35">
        <f>IF(A10="","",IFERROR(J10/(1-L10-M10-N10),0))</f>
        <v/>
      </c>
      <c r="P10" s="34" t="n">
        <v>1900</v>
      </c>
      <c r="Q10" s="35">
        <f>IF(OR(A10="",P10=""),"",P10-J10-(P10*L10)-(P10*M10))</f>
        <v/>
      </c>
      <c r="R10" s="52">
        <f>IF(OR(A10="",P10=""),"",IFERROR(Q10/P10,0))</f>
        <v/>
      </c>
      <c r="S10" s="39">
        <f>IF(OR(A10="",Q10&lt;=0),"",IFERROR('Parâmetros'!$B$12/Q10,0))</f>
        <v/>
      </c>
      <c r="T10" s="13">
        <f>IF(A10="","",IF(P10="","Informar preço",IF(R10&gt;=N10,"Margem adequada",IF(R10&gt;0,"Revisar preço","Prejuízo"))))</f>
        <v/>
      </c>
      <c r="U10" s="5" t="inlineStr">
        <is>
          <t>Pacote mensal com relatórios</t>
        </is>
      </c>
    </row>
    <row r="11">
      <c r="A11" s="4" t="inlineStr">
        <is>
          <t>PRD-006</t>
        </is>
      </c>
      <c r="B11" s="5" t="inlineStr">
        <is>
          <t>Camiseta Personalizada</t>
        </is>
      </c>
      <c r="C11" s="4" t="inlineStr">
        <is>
          <t>Vestuário</t>
        </is>
      </c>
      <c r="D11" s="5" t="inlineStr">
        <is>
          <t>Juliana Costa</t>
        </is>
      </c>
      <c r="E11" s="4" t="inlineStr">
        <is>
          <t>Curitiba</t>
        </is>
      </c>
      <c r="F11" s="49" t="n">
        <v>46261</v>
      </c>
      <c r="G11" s="34" t="n">
        <v>18</v>
      </c>
      <c r="H11" s="34" t="n">
        <v>10</v>
      </c>
      <c r="I11" s="34" t="n">
        <v>6</v>
      </c>
      <c r="J11" s="40">
        <f>IF(A11="","",SUM(G11:I11))</f>
        <v/>
      </c>
      <c r="K11" s="4" t="inlineStr">
        <is>
          <t>Simples Nacional</t>
        </is>
      </c>
      <c r="L11" s="53">
        <f>IF(A11="","",IFERROR(VLOOKUP(K11,'Parâmetros'!$A$6:$B$8,2,FALSE),0))</f>
        <v/>
      </c>
      <c r="M11" s="51" t="n">
        <v>0.16</v>
      </c>
      <c r="N11" s="51" t="n">
        <v>0.35</v>
      </c>
      <c r="O11" s="40">
        <f>IF(A11="","",IFERROR(J11/(1-L11-M11-N11),0))</f>
        <v/>
      </c>
      <c r="P11" s="34" t="n">
        <v>72</v>
      </c>
      <c r="Q11" s="40">
        <f>IF(OR(A11="",P11=""),"",P11-J11-(P11*L11)-(P11*M11))</f>
        <v/>
      </c>
      <c r="R11" s="54">
        <f>IF(OR(A11="",P11=""),"",IFERROR(Q11/P11,0))</f>
        <v/>
      </c>
      <c r="S11" s="43">
        <f>IF(OR(A11="",Q11&lt;=0),"",IFERROR('Parâmetros'!$B$12/Q11,0))</f>
        <v/>
      </c>
      <c r="T11" s="18">
        <f>IF(A11="","",IF(P11="","Informar preço",IF(R11&gt;=N11,"Margem adequada",IF(R11&gt;0,"Revisar preço","Prejuízo"))))</f>
        <v/>
      </c>
      <c r="U11" s="5" t="inlineStr">
        <is>
          <t>Venda em marketplace</t>
        </is>
      </c>
    </row>
    <row r="12">
      <c r="A12" s="4" t="inlineStr">
        <is>
          <t>PRD-007</t>
        </is>
      </c>
      <c r="B12" s="5" t="inlineStr">
        <is>
          <t>Serviço de Manutenção Residencial</t>
        </is>
      </c>
      <c r="C12" s="4" t="inlineStr">
        <is>
          <t>Serviços</t>
        </is>
      </c>
      <c r="D12" s="5" t="inlineStr">
        <is>
          <t>Rafael Almeida</t>
        </is>
      </c>
      <c r="E12" s="4" t="inlineStr">
        <is>
          <t>Brasília</t>
        </is>
      </c>
      <c r="F12" s="49" t="n">
        <v>46263</v>
      </c>
      <c r="G12" s="34" t="n">
        <v>20</v>
      </c>
      <c r="H12" s="34" t="n">
        <v>55</v>
      </c>
      <c r="I12" s="34" t="n">
        <v>15</v>
      </c>
      <c r="J12" s="35">
        <f>IF(A12="","",SUM(G12:I12))</f>
        <v/>
      </c>
      <c r="K12" s="4" t="inlineStr">
        <is>
          <t>Simples Nacional</t>
        </is>
      </c>
      <c r="L12" s="50">
        <f>IF(A12="","",IFERROR(VLOOKUP(K12,'Parâmetros'!$A$6:$B$8,2,FALSE),0))</f>
        <v/>
      </c>
      <c r="M12" s="51" t="n">
        <v>0.0349</v>
      </c>
      <c r="N12" s="51" t="n">
        <v>0.4</v>
      </c>
      <c r="O12" s="35">
        <f>IF(A12="","",IFERROR(J12/(1-L12-M12-N12),0))</f>
        <v/>
      </c>
      <c r="P12" s="34" t="n">
        <v>185</v>
      </c>
      <c r="Q12" s="35">
        <f>IF(OR(A12="",P12=""),"",P12-J12-(P12*L12)-(P12*M12))</f>
        <v/>
      </c>
      <c r="R12" s="52">
        <f>IF(OR(A12="",P12=""),"",IFERROR(Q12/P12,0))</f>
        <v/>
      </c>
      <c r="S12" s="39">
        <f>IF(OR(A12="",Q12&lt;=0),"",IFERROR('Parâmetros'!$B$12/Q12,0))</f>
        <v/>
      </c>
      <c r="T12" s="13">
        <f>IF(A12="","",IF(P12="","Informar preço",IF(R12&gt;=N12,"Margem adequada",IF(R12&gt;0,"Revisar preço","Prejuízo"))))</f>
        <v/>
      </c>
      <c r="U12" s="5" t="inlineStr">
        <is>
          <t>Visita técnica incluída</t>
        </is>
      </c>
    </row>
    <row r="13">
      <c r="A13" s="4" t="inlineStr">
        <is>
          <t>PRD-008</t>
        </is>
      </c>
      <c r="B13" s="5" t="inlineStr">
        <is>
          <t>Vela Aromática Artesanal</t>
        </is>
      </c>
      <c r="C13" s="4" t="inlineStr">
        <is>
          <t>Decoração</t>
        </is>
      </c>
      <c r="D13" s="5" t="inlineStr">
        <is>
          <t>Camila Ferreira</t>
        </is>
      </c>
      <c r="E13" s="4" t="inlineStr">
        <is>
          <t>Recife</t>
        </is>
      </c>
      <c r="F13" s="49" t="n">
        <v>46266</v>
      </c>
      <c r="G13" s="34" t="n">
        <v>9</v>
      </c>
      <c r="H13" s="34" t="n">
        <v>6</v>
      </c>
      <c r="I13" s="34" t="n">
        <v>5</v>
      </c>
      <c r="J13" s="40">
        <f>IF(A13="","",SUM(G13:I13))</f>
        <v/>
      </c>
      <c r="K13" s="4" t="inlineStr">
        <is>
          <t>MEI</t>
        </is>
      </c>
      <c r="L13" s="53">
        <f>IF(A13="","",IFERROR(VLOOKUP(K13,'Parâmetros'!$A$6:$B$8,2,FALSE),0))</f>
        <v/>
      </c>
      <c r="M13" s="51" t="n">
        <v>0.0499</v>
      </c>
      <c r="N13" s="51" t="n">
        <v>0.4</v>
      </c>
      <c r="O13" s="40">
        <f>IF(A13="","",IFERROR(J13/(1-L13-M13-N13),0))</f>
        <v/>
      </c>
      <c r="P13" s="34" t="n">
        <v>38</v>
      </c>
      <c r="Q13" s="40">
        <f>IF(OR(A13="",P13=""),"",P13-J13-(P13*L13)-(P13*M13))</f>
        <v/>
      </c>
      <c r="R13" s="54">
        <f>IF(OR(A13="",P13=""),"",IFERROR(Q13/P13,0))</f>
        <v/>
      </c>
      <c r="S13" s="43">
        <f>IF(OR(A13="",Q13&lt;=0),"",IFERROR('Parâmetros'!$B$12/Q13,0))</f>
        <v/>
      </c>
      <c r="T13" s="18">
        <f>IF(A13="","",IF(P13="","Informar preço",IF(R13&gt;=N13,"Margem adequada",IF(R13&gt;0,"Revisar preço","Prejuízo"))))</f>
        <v/>
      </c>
      <c r="U13" s="5" t="inlineStr">
        <is>
          <t>Linha de presentes artesanais</t>
        </is>
      </c>
    </row>
    <row r="14">
      <c r="A14" s="4" t="inlineStr">
        <is>
          <t>PRD-009</t>
        </is>
      </c>
      <c r="B14" s="5" t="inlineStr">
        <is>
          <t>Marmita Fitness 500g</t>
        </is>
      </c>
      <c r="C14" s="4" t="inlineStr">
        <is>
          <t>Alimentação</t>
        </is>
      </c>
      <c r="D14" s="5" t="inlineStr">
        <is>
          <t>Lucas Rodrigues</t>
        </is>
      </c>
      <c r="E14" s="4" t="inlineStr">
        <is>
          <t>Salvador</t>
        </is>
      </c>
      <c r="F14" s="49" t="n">
        <v>46268</v>
      </c>
      <c r="G14" s="34" t="n">
        <v>12</v>
      </c>
      <c r="H14" s="34" t="n">
        <v>7</v>
      </c>
      <c r="I14" s="34" t="n">
        <v>3</v>
      </c>
      <c r="J14" s="35">
        <f>IF(A14="","",SUM(G14:I14))</f>
        <v/>
      </c>
      <c r="K14" s="4" t="inlineStr">
        <is>
          <t>Simples Nacional</t>
        </is>
      </c>
      <c r="L14" s="50">
        <f>IF(A14="","",IFERROR(VLOOKUP(K14,'Parâmetros'!$A$6:$B$8,2,FALSE),0))</f>
        <v/>
      </c>
      <c r="M14" s="51" t="n">
        <v>0</v>
      </c>
      <c r="N14" s="51" t="n">
        <v>0.3</v>
      </c>
      <c r="O14" s="35">
        <f>IF(A14="","",IFERROR(J14/(1-L14-M14-N14),0))</f>
        <v/>
      </c>
      <c r="P14" s="34" t="n">
        <v>32</v>
      </c>
      <c r="Q14" s="35">
        <f>IF(OR(A14="",P14=""),"",P14-J14-(P14*L14)-(P14*M14))</f>
        <v/>
      </c>
      <c r="R14" s="52">
        <f>IF(OR(A14="",P14=""),"",IFERROR(Q14/P14,0))</f>
        <v/>
      </c>
      <c r="S14" s="39">
        <f>IF(OR(A14="",Q14&lt;=0),"",IFERROR('Parâmetros'!$B$12/Q14,0))</f>
        <v/>
      </c>
      <c r="T14" s="13">
        <f>IF(A14="","",IF(P14="","Informar preço",IF(R14&gt;=N14,"Margem adequada",IF(R14&gt;0,"Revisar preço","Prejuízo"))))</f>
        <v/>
      </c>
      <c r="U14" s="5" t="inlineStr">
        <is>
          <t>Venda direta por encomenda</t>
        </is>
      </c>
    </row>
    <row r="15">
      <c r="A15" s="4" t="inlineStr">
        <is>
          <t>PRD-010</t>
        </is>
      </c>
      <c r="B15" s="5" t="inlineStr">
        <is>
          <t>Fotografia de Evento (hora)</t>
        </is>
      </c>
      <c r="C15" s="4" t="inlineStr">
        <is>
          <t>Serviços</t>
        </is>
      </c>
      <c r="D15" s="5" t="inlineStr">
        <is>
          <t>Fernanda Lima</t>
        </is>
      </c>
      <c r="E15" s="4" t="inlineStr">
        <is>
          <t>Porto Alegre</t>
        </is>
      </c>
      <c r="F15" s="49" t="n">
        <v>46270</v>
      </c>
      <c r="G15" s="34" t="n">
        <v>20</v>
      </c>
      <c r="H15" s="34" t="n">
        <v>120</v>
      </c>
      <c r="I15" s="34" t="n">
        <v>20</v>
      </c>
      <c r="J15" s="40">
        <f>IF(A15="","",SUM(G15:I15))</f>
        <v/>
      </c>
      <c r="K15" s="4" t="inlineStr">
        <is>
          <t>MEI</t>
        </is>
      </c>
      <c r="L15" s="53">
        <f>IF(A15="","",IFERROR(VLOOKUP(K15,'Parâmetros'!$A$6:$B$8,2,FALSE),0))</f>
        <v/>
      </c>
      <c r="M15" s="51" t="n">
        <v>0.0349</v>
      </c>
      <c r="N15" s="51" t="n">
        <v>0.45</v>
      </c>
      <c r="O15" s="40">
        <f>IF(A15="","",IFERROR(J15/(1-L15-M15-N15),0))</f>
        <v/>
      </c>
      <c r="P15" s="34" t="n">
        <v>280</v>
      </c>
      <c r="Q15" s="40">
        <f>IF(OR(A15="",P15=""),"",P15-J15-(P15*L15)-(P15*M15))</f>
        <v/>
      </c>
      <c r="R15" s="54">
        <f>IF(OR(A15="",P15=""),"",IFERROR(Q15/P15,0))</f>
        <v/>
      </c>
      <c r="S15" s="43">
        <f>IF(OR(A15="",Q15&lt;=0),"",IFERROR('Parâmetros'!$B$12/Q15,0))</f>
        <v/>
      </c>
      <c r="T15" s="18">
        <f>IF(A15="","",IF(P15="","Informar preço",IF(R15&gt;=N15,"Margem adequada",IF(R15&gt;0,"Revisar preço","Prejuízo"))))</f>
        <v/>
      </c>
      <c r="U15" s="5" t="inlineStr">
        <is>
          <t>Cobertura de eventos corporativos</t>
        </is>
      </c>
    </row>
    <row r="16">
      <c r="A16" s="4" t="n"/>
      <c r="B16" s="5" t="n"/>
      <c r="C16" s="4" t="n"/>
      <c r="D16" s="5" t="n"/>
      <c r="E16" s="4" t="n"/>
      <c r="F16" s="49" t="n"/>
      <c r="G16" s="34" t="n"/>
      <c r="H16" s="34" t="n"/>
      <c r="I16" s="34" t="n"/>
      <c r="J16" s="35">
        <f>IF(A16="","",SUM(G16:I16))</f>
        <v/>
      </c>
      <c r="K16" s="4" t="n"/>
      <c r="L16" s="50">
        <f>IF(A16="","",IFERROR(VLOOKUP(K16,'Parâmetros'!$A$6:$B$8,2,FALSE),0))</f>
        <v/>
      </c>
      <c r="M16" s="51" t="n"/>
      <c r="N16" s="51" t="n"/>
      <c r="O16" s="35">
        <f>IF(A16="","",IFERROR(J16/(1-L16-M16-N16),0))</f>
        <v/>
      </c>
      <c r="P16" s="34" t="n"/>
      <c r="Q16" s="35">
        <f>IF(OR(A16="",P16=""),"",P16-J16-(P16*L16)-(P16*M16))</f>
        <v/>
      </c>
      <c r="R16" s="52">
        <f>IF(OR(A16="",P16=""),"",IFERROR(Q16/P16,0))</f>
        <v/>
      </c>
      <c r="S16" s="39">
        <f>IF(OR(A16="",Q16&lt;=0),"",IFERROR('Parâmetros'!$B$12/Q16,0))</f>
        <v/>
      </c>
      <c r="T16" s="13">
        <f>IF(A16="","",IF(P16="","Informar preço",IF(R16&gt;=N16,"Margem adequada",IF(R16&gt;0,"Revisar preço","Prejuízo"))))</f>
        <v/>
      </c>
      <c r="U16" s="5" t="n"/>
    </row>
    <row r="17">
      <c r="A17" s="4" t="n"/>
      <c r="B17" s="5" t="n"/>
      <c r="C17" s="4" t="n"/>
      <c r="D17" s="5" t="n"/>
      <c r="E17" s="4" t="n"/>
      <c r="F17" s="49" t="n"/>
      <c r="G17" s="34" t="n"/>
      <c r="H17" s="34" t="n"/>
      <c r="I17" s="34" t="n"/>
      <c r="J17" s="40">
        <f>IF(A17="","",SUM(G17:I17))</f>
        <v/>
      </c>
      <c r="K17" s="4" t="n"/>
      <c r="L17" s="53">
        <f>IF(A17="","",IFERROR(VLOOKUP(K17,'Parâmetros'!$A$6:$B$8,2,FALSE),0))</f>
        <v/>
      </c>
      <c r="M17" s="51" t="n"/>
      <c r="N17" s="51" t="n"/>
      <c r="O17" s="40">
        <f>IF(A17="","",IFERROR(J17/(1-L17-M17-N17),0))</f>
        <v/>
      </c>
      <c r="P17" s="34" t="n"/>
      <c r="Q17" s="40">
        <f>IF(OR(A17="",P17=""),"",P17-J17-(P17*L17)-(P17*M17))</f>
        <v/>
      </c>
      <c r="R17" s="54">
        <f>IF(OR(A17="",P17=""),"",IFERROR(Q17/P17,0))</f>
        <v/>
      </c>
      <c r="S17" s="43">
        <f>IF(OR(A17="",Q17&lt;=0),"",IFERROR('Parâmetros'!$B$12/Q17,0))</f>
        <v/>
      </c>
      <c r="T17" s="18">
        <f>IF(A17="","",IF(P17="","Informar preço",IF(R17&gt;=N17,"Margem adequada",IF(R17&gt;0,"Revisar preço","Prejuízo"))))</f>
        <v/>
      </c>
      <c r="U17" s="5" t="n"/>
    </row>
    <row r="18">
      <c r="A18" s="4" t="n"/>
      <c r="B18" s="5" t="n"/>
      <c r="C18" s="4" t="n"/>
      <c r="D18" s="5" t="n"/>
      <c r="E18" s="4" t="n"/>
      <c r="F18" s="49" t="n"/>
      <c r="G18" s="34" t="n"/>
      <c r="H18" s="34" t="n"/>
      <c r="I18" s="34" t="n"/>
      <c r="J18" s="35">
        <f>IF(A18="","",SUM(G18:I18))</f>
        <v/>
      </c>
      <c r="K18" s="4" t="n"/>
      <c r="L18" s="50">
        <f>IF(A18="","",IFERROR(VLOOKUP(K18,'Parâmetros'!$A$6:$B$8,2,FALSE),0))</f>
        <v/>
      </c>
      <c r="M18" s="51" t="n"/>
      <c r="N18" s="51" t="n"/>
      <c r="O18" s="35">
        <f>IF(A18="","",IFERROR(J18/(1-L18-M18-N18),0))</f>
        <v/>
      </c>
      <c r="P18" s="34" t="n"/>
      <c r="Q18" s="35">
        <f>IF(OR(A18="",P18=""),"",P18-J18-(P18*L18)-(P18*M18))</f>
        <v/>
      </c>
      <c r="R18" s="52">
        <f>IF(OR(A18="",P18=""),"",IFERROR(Q18/P18,0))</f>
        <v/>
      </c>
      <c r="S18" s="39">
        <f>IF(OR(A18="",Q18&lt;=0),"",IFERROR('Parâmetros'!$B$12/Q18,0))</f>
        <v/>
      </c>
      <c r="T18" s="13">
        <f>IF(A18="","",IF(P18="","Informar preço",IF(R18&gt;=N18,"Margem adequada",IF(R18&gt;0,"Revisar preço","Prejuízo"))))</f>
        <v/>
      </c>
      <c r="U18" s="5" t="n"/>
    </row>
    <row r="19">
      <c r="A19" s="4" t="n"/>
      <c r="B19" s="5" t="n"/>
      <c r="C19" s="4" t="n"/>
      <c r="D19" s="5" t="n"/>
      <c r="E19" s="4" t="n"/>
      <c r="F19" s="49" t="n"/>
      <c r="G19" s="34" t="n"/>
      <c r="H19" s="34" t="n"/>
      <c r="I19" s="34" t="n"/>
      <c r="J19" s="40">
        <f>IF(A19="","",SUM(G19:I19))</f>
        <v/>
      </c>
      <c r="K19" s="4" t="n"/>
      <c r="L19" s="53">
        <f>IF(A19="","",IFERROR(VLOOKUP(K19,'Parâmetros'!$A$6:$B$8,2,FALSE),0))</f>
        <v/>
      </c>
      <c r="M19" s="51" t="n"/>
      <c r="N19" s="51" t="n"/>
      <c r="O19" s="40">
        <f>IF(A19="","",IFERROR(J19/(1-L19-M19-N19),0))</f>
        <v/>
      </c>
      <c r="P19" s="34" t="n"/>
      <c r="Q19" s="40">
        <f>IF(OR(A19="",P19=""),"",P19-J19-(P19*L19)-(P19*M19))</f>
        <v/>
      </c>
      <c r="R19" s="54">
        <f>IF(OR(A19="",P19=""),"",IFERROR(Q19/P19,0))</f>
        <v/>
      </c>
      <c r="S19" s="43">
        <f>IF(OR(A19="",Q19&lt;=0),"",IFERROR('Parâmetros'!$B$12/Q19,0))</f>
        <v/>
      </c>
      <c r="T19" s="18">
        <f>IF(A19="","",IF(P19="","Informar preço",IF(R19&gt;=N19,"Margem adequada",IF(R19&gt;0,"Revisar preço","Prejuízo"))))</f>
        <v/>
      </c>
      <c r="U19" s="5" t="n"/>
    </row>
    <row r="20">
      <c r="A20" s="4" t="n"/>
      <c r="B20" s="5" t="n"/>
      <c r="C20" s="4" t="n"/>
      <c r="D20" s="5" t="n"/>
      <c r="E20" s="4" t="n"/>
      <c r="F20" s="49" t="n"/>
      <c r="G20" s="34" t="n"/>
      <c r="H20" s="34" t="n"/>
      <c r="I20" s="34" t="n"/>
      <c r="J20" s="35">
        <f>IF(A20="","",SUM(G20:I20))</f>
        <v/>
      </c>
      <c r="K20" s="4" t="n"/>
      <c r="L20" s="50">
        <f>IF(A20="","",IFERROR(VLOOKUP(K20,'Parâmetros'!$A$6:$B$8,2,FALSE),0))</f>
        <v/>
      </c>
      <c r="M20" s="51" t="n"/>
      <c r="N20" s="51" t="n"/>
      <c r="O20" s="35">
        <f>IF(A20="","",IFERROR(J20/(1-L20-M20-N20),0))</f>
        <v/>
      </c>
      <c r="P20" s="34" t="n"/>
      <c r="Q20" s="35">
        <f>IF(OR(A20="",P20=""),"",P20-J20-(P20*L20)-(P20*M20))</f>
        <v/>
      </c>
      <c r="R20" s="52">
        <f>IF(OR(A20="",P20=""),"",IFERROR(Q20/P20,0))</f>
        <v/>
      </c>
      <c r="S20" s="39">
        <f>IF(OR(A20="",Q20&lt;=0),"",IFERROR('Parâmetros'!$B$12/Q20,0))</f>
        <v/>
      </c>
      <c r="T20" s="13">
        <f>IF(A20="","",IF(P20="","Informar preço",IF(R20&gt;=N20,"Margem adequada",IF(R20&gt;0,"Revisar preço","Prejuízo"))))</f>
        <v/>
      </c>
      <c r="U20" s="5" t="n"/>
    </row>
    <row r="21">
      <c r="A21" s="4" t="n"/>
      <c r="B21" s="5" t="n"/>
      <c r="C21" s="4" t="n"/>
      <c r="D21" s="5" t="n"/>
      <c r="E21" s="4" t="n"/>
      <c r="F21" s="49" t="n"/>
      <c r="G21" s="34" t="n"/>
      <c r="H21" s="34" t="n"/>
      <c r="I21" s="34" t="n"/>
      <c r="J21" s="40">
        <f>IF(A21="","",SUM(G21:I21))</f>
        <v/>
      </c>
      <c r="K21" s="4" t="n"/>
      <c r="L21" s="53">
        <f>IF(A21="","",IFERROR(VLOOKUP(K21,'Parâmetros'!$A$6:$B$8,2,FALSE),0))</f>
        <v/>
      </c>
      <c r="M21" s="51" t="n"/>
      <c r="N21" s="51" t="n"/>
      <c r="O21" s="40">
        <f>IF(A21="","",IFERROR(J21/(1-L21-M21-N21),0))</f>
        <v/>
      </c>
      <c r="P21" s="34" t="n"/>
      <c r="Q21" s="40">
        <f>IF(OR(A21="",P21=""),"",P21-J21-(P21*L21)-(P21*M21))</f>
        <v/>
      </c>
      <c r="R21" s="54">
        <f>IF(OR(A21="",P21=""),"",IFERROR(Q21/P21,0))</f>
        <v/>
      </c>
      <c r="S21" s="43">
        <f>IF(OR(A21="",Q21&lt;=0),"",IFERROR('Parâmetros'!$B$12/Q21,0))</f>
        <v/>
      </c>
      <c r="T21" s="18">
        <f>IF(A21="","",IF(P21="","Informar preço",IF(R21&gt;=N21,"Margem adequada",IF(R21&gt;0,"Revisar preço","Prejuízo"))))</f>
        <v/>
      </c>
      <c r="U21" s="5" t="n"/>
    </row>
    <row r="22">
      <c r="A22" s="4" t="n"/>
      <c r="B22" s="5" t="n"/>
      <c r="C22" s="4" t="n"/>
      <c r="D22" s="5" t="n"/>
      <c r="E22" s="4" t="n"/>
      <c r="F22" s="49" t="n"/>
      <c r="G22" s="34" t="n"/>
      <c r="H22" s="34" t="n"/>
      <c r="I22" s="34" t="n"/>
      <c r="J22" s="35">
        <f>IF(A22="","",SUM(G22:I22))</f>
        <v/>
      </c>
      <c r="K22" s="4" t="n"/>
      <c r="L22" s="50">
        <f>IF(A22="","",IFERROR(VLOOKUP(K22,'Parâmetros'!$A$6:$B$8,2,FALSE),0))</f>
        <v/>
      </c>
      <c r="M22" s="51" t="n"/>
      <c r="N22" s="51" t="n"/>
      <c r="O22" s="35">
        <f>IF(A22="","",IFERROR(J22/(1-L22-M22-N22),0))</f>
        <v/>
      </c>
      <c r="P22" s="34" t="n"/>
      <c r="Q22" s="35">
        <f>IF(OR(A22="",P22=""),"",P22-J22-(P22*L22)-(P22*M22))</f>
        <v/>
      </c>
      <c r="R22" s="52">
        <f>IF(OR(A22="",P22=""),"",IFERROR(Q22/P22,0))</f>
        <v/>
      </c>
      <c r="S22" s="39">
        <f>IF(OR(A22="",Q22&lt;=0),"",IFERROR('Parâmetros'!$B$12/Q22,0))</f>
        <v/>
      </c>
      <c r="T22" s="13">
        <f>IF(A22="","",IF(P22="","Informar preço",IF(R22&gt;=N22,"Margem adequada",IF(R22&gt;0,"Revisar preço","Prejuízo"))))</f>
        <v/>
      </c>
      <c r="U22" s="5" t="n"/>
    </row>
    <row r="23">
      <c r="A23" s="4" t="n"/>
      <c r="B23" s="5" t="n"/>
      <c r="C23" s="4" t="n"/>
      <c r="D23" s="5" t="n"/>
      <c r="E23" s="4" t="n"/>
      <c r="F23" s="49" t="n"/>
      <c r="G23" s="34" t="n"/>
      <c r="H23" s="34" t="n"/>
      <c r="I23" s="34" t="n"/>
      <c r="J23" s="40">
        <f>IF(A23="","",SUM(G23:I23))</f>
        <v/>
      </c>
      <c r="K23" s="4" t="n"/>
      <c r="L23" s="53">
        <f>IF(A23="","",IFERROR(VLOOKUP(K23,'Parâmetros'!$A$6:$B$8,2,FALSE),0))</f>
        <v/>
      </c>
      <c r="M23" s="51" t="n"/>
      <c r="N23" s="51" t="n"/>
      <c r="O23" s="40">
        <f>IF(A23="","",IFERROR(J23/(1-L23-M23-N23),0))</f>
        <v/>
      </c>
      <c r="P23" s="34" t="n"/>
      <c r="Q23" s="40">
        <f>IF(OR(A23="",P23=""),"",P23-J23-(P23*L23)-(P23*M23))</f>
        <v/>
      </c>
      <c r="R23" s="54">
        <f>IF(OR(A23="",P23=""),"",IFERROR(Q23/P23,0))</f>
        <v/>
      </c>
      <c r="S23" s="43">
        <f>IF(OR(A23="",Q23&lt;=0),"",IFERROR('Parâmetros'!$B$12/Q23,0))</f>
        <v/>
      </c>
      <c r="T23" s="18">
        <f>IF(A23="","",IF(P23="","Informar preço",IF(R23&gt;=N23,"Margem adequada",IF(R23&gt;0,"Revisar preço","Prejuízo"))))</f>
        <v/>
      </c>
      <c r="U23" s="5" t="n"/>
    </row>
    <row r="24">
      <c r="A24" s="4" t="n"/>
      <c r="B24" s="5" t="n"/>
      <c r="C24" s="4" t="n"/>
      <c r="D24" s="5" t="n"/>
      <c r="E24" s="4" t="n"/>
      <c r="F24" s="49" t="n"/>
      <c r="G24" s="34" t="n"/>
      <c r="H24" s="34" t="n"/>
      <c r="I24" s="34" t="n"/>
      <c r="J24" s="35">
        <f>IF(A24="","",SUM(G24:I24))</f>
        <v/>
      </c>
      <c r="K24" s="4" t="n"/>
      <c r="L24" s="50">
        <f>IF(A24="","",IFERROR(VLOOKUP(K24,'Parâmetros'!$A$6:$B$8,2,FALSE),0))</f>
        <v/>
      </c>
      <c r="M24" s="51" t="n"/>
      <c r="N24" s="51" t="n"/>
      <c r="O24" s="35">
        <f>IF(A24="","",IFERROR(J24/(1-L24-M24-N24),0))</f>
        <v/>
      </c>
      <c r="P24" s="34" t="n"/>
      <c r="Q24" s="35">
        <f>IF(OR(A24="",P24=""),"",P24-J24-(P24*L24)-(P24*M24))</f>
        <v/>
      </c>
      <c r="R24" s="52">
        <f>IF(OR(A24="",P24=""),"",IFERROR(Q24/P24,0))</f>
        <v/>
      </c>
      <c r="S24" s="39">
        <f>IF(OR(A24="",Q24&lt;=0),"",IFERROR('Parâmetros'!$B$12/Q24,0))</f>
        <v/>
      </c>
      <c r="T24" s="13">
        <f>IF(A24="","",IF(P24="","Informar preço",IF(R24&gt;=N24,"Margem adequada",IF(R24&gt;0,"Revisar preço","Prejuízo"))))</f>
        <v/>
      </c>
      <c r="U24" s="5" t="n"/>
    </row>
    <row r="25">
      <c r="A25" s="4" t="n"/>
      <c r="B25" s="5" t="n"/>
      <c r="C25" s="4" t="n"/>
      <c r="D25" s="5" t="n"/>
      <c r="E25" s="4" t="n"/>
      <c r="F25" s="49" t="n"/>
      <c r="G25" s="34" t="n"/>
      <c r="H25" s="34" t="n"/>
      <c r="I25" s="34" t="n"/>
      <c r="J25" s="40">
        <f>IF(A25="","",SUM(G25:I25))</f>
        <v/>
      </c>
      <c r="K25" s="4" t="n"/>
      <c r="L25" s="53">
        <f>IF(A25="","",IFERROR(VLOOKUP(K25,'Parâmetros'!$A$6:$B$8,2,FALSE),0))</f>
        <v/>
      </c>
      <c r="M25" s="51" t="n"/>
      <c r="N25" s="51" t="n"/>
      <c r="O25" s="40">
        <f>IF(A25="","",IFERROR(J25/(1-L25-M25-N25),0))</f>
        <v/>
      </c>
      <c r="P25" s="34" t="n"/>
      <c r="Q25" s="40">
        <f>IF(OR(A25="",P25=""),"",P25-J25-(P25*L25)-(P25*M25))</f>
        <v/>
      </c>
      <c r="R25" s="54">
        <f>IF(OR(A25="",P25=""),"",IFERROR(Q25/P25,0))</f>
        <v/>
      </c>
      <c r="S25" s="43">
        <f>IF(OR(A25="",Q25&lt;=0),"",IFERROR('Parâmetros'!$B$12/Q25,0))</f>
        <v/>
      </c>
      <c r="T25" s="18">
        <f>IF(A25="","",IF(P25="","Informar preço",IF(R25&gt;=N25,"Margem adequada",IF(R25&gt;0,"Revisar preço","Prejuízo"))))</f>
        <v/>
      </c>
      <c r="U25" s="5" t="n"/>
    </row>
    <row r="26">
      <c r="A26" s="4" t="n"/>
      <c r="B26" s="5" t="n"/>
      <c r="C26" s="4" t="n"/>
      <c r="D26" s="5" t="n"/>
      <c r="E26" s="4" t="n"/>
      <c r="F26" s="49" t="n"/>
      <c r="G26" s="34" t="n"/>
      <c r="H26" s="34" t="n"/>
      <c r="I26" s="34" t="n"/>
      <c r="J26" s="35">
        <f>IF(A26="","",SUM(G26:I26))</f>
        <v/>
      </c>
      <c r="K26" s="4" t="n"/>
      <c r="L26" s="50">
        <f>IF(A26="","",IFERROR(VLOOKUP(K26,'Parâmetros'!$A$6:$B$8,2,FALSE),0))</f>
        <v/>
      </c>
      <c r="M26" s="51" t="n"/>
      <c r="N26" s="51" t="n"/>
      <c r="O26" s="35">
        <f>IF(A26="","",IFERROR(J26/(1-L26-M26-N26),0))</f>
        <v/>
      </c>
      <c r="P26" s="34" t="n"/>
      <c r="Q26" s="35">
        <f>IF(OR(A26="",P26=""),"",P26-J26-(P26*L26)-(P26*M26))</f>
        <v/>
      </c>
      <c r="R26" s="52">
        <f>IF(OR(A26="",P26=""),"",IFERROR(Q26/P26,0))</f>
        <v/>
      </c>
      <c r="S26" s="39">
        <f>IF(OR(A26="",Q26&lt;=0),"",IFERROR('Parâmetros'!$B$12/Q26,0))</f>
        <v/>
      </c>
      <c r="T26" s="13">
        <f>IF(A26="","",IF(P26="","Informar preço",IF(R26&gt;=N26,"Margem adequada",IF(R26&gt;0,"Revisar preço","Prejuízo"))))</f>
        <v/>
      </c>
      <c r="U26" s="5" t="n"/>
    </row>
    <row r="27">
      <c r="A27" s="4" t="n"/>
      <c r="B27" s="5" t="n"/>
      <c r="C27" s="4" t="n"/>
      <c r="D27" s="5" t="n"/>
      <c r="E27" s="4" t="n"/>
      <c r="F27" s="49" t="n"/>
      <c r="G27" s="34" t="n"/>
      <c r="H27" s="34" t="n"/>
      <c r="I27" s="34" t="n"/>
      <c r="J27" s="40">
        <f>IF(A27="","",SUM(G27:I27))</f>
        <v/>
      </c>
      <c r="K27" s="4" t="n"/>
      <c r="L27" s="53">
        <f>IF(A27="","",IFERROR(VLOOKUP(K27,'Parâmetros'!$A$6:$B$8,2,FALSE),0))</f>
        <v/>
      </c>
      <c r="M27" s="51" t="n"/>
      <c r="N27" s="51" t="n"/>
      <c r="O27" s="40">
        <f>IF(A27="","",IFERROR(J27/(1-L27-M27-N27),0))</f>
        <v/>
      </c>
      <c r="P27" s="34" t="n"/>
      <c r="Q27" s="40">
        <f>IF(OR(A27="",P27=""),"",P27-J27-(P27*L27)-(P27*M27))</f>
        <v/>
      </c>
      <c r="R27" s="54">
        <f>IF(OR(A27="",P27=""),"",IFERROR(Q27/P27,0))</f>
        <v/>
      </c>
      <c r="S27" s="43">
        <f>IF(OR(A27="",Q27&lt;=0),"",IFERROR('Parâmetros'!$B$12/Q27,0))</f>
        <v/>
      </c>
      <c r="T27" s="18">
        <f>IF(A27="","",IF(P27="","Informar preço",IF(R27&gt;=N27,"Margem adequada",IF(R27&gt;0,"Revisar preço","Prejuízo"))))</f>
        <v/>
      </c>
      <c r="U27" s="5" t="n"/>
    </row>
    <row r="28">
      <c r="A28" s="4" t="n"/>
      <c r="B28" s="5" t="n"/>
      <c r="C28" s="4" t="n"/>
      <c r="D28" s="5" t="n"/>
      <c r="E28" s="4" t="n"/>
      <c r="F28" s="49" t="n"/>
      <c r="G28" s="34" t="n"/>
      <c r="H28" s="34" t="n"/>
      <c r="I28" s="34" t="n"/>
      <c r="J28" s="35">
        <f>IF(A28="","",SUM(G28:I28))</f>
        <v/>
      </c>
      <c r="K28" s="4" t="n"/>
      <c r="L28" s="50">
        <f>IF(A28="","",IFERROR(VLOOKUP(K28,'Parâmetros'!$A$6:$B$8,2,FALSE),0))</f>
        <v/>
      </c>
      <c r="M28" s="51" t="n"/>
      <c r="N28" s="51" t="n"/>
      <c r="O28" s="35">
        <f>IF(A28="","",IFERROR(J28/(1-L28-M28-N28),0))</f>
        <v/>
      </c>
      <c r="P28" s="34" t="n"/>
      <c r="Q28" s="35">
        <f>IF(OR(A28="",P28=""),"",P28-J28-(P28*L28)-(P28*M28))</f>
        <v/>
      </c>
      <c r="R28" s="52">
        <f>IF(OR(A28="",P28=""),"",IFERROR(Q28/P28,0))</f>
        <v/>
      </c>
      <c r="S28" s="39">
        <f>IF(OR(A28="",Q28&lt;=0),"",IFERROR('Parâmetros'!$B$12/Q28,0))</f>
        <v/>
      </c>
      <c r="T28" s="13">
        <f>IF(A28="","",IF(P28="","Informar preço",IF(R28&gt;=N28,"Margem adequada",IF(R28&gt;0,"Revisar preço","Prejuízo"))))</f>
        <v/>
      </c>
      <c r="U28" s="5" t="n"/>
    </row>
    <row r="29">
      <c r="A29" s="4" t="n"/>
      <c r="B29" s="5" t="n"/>
      <c r="C29" s="4" t="n"/>
      <c r="D29" s="5" t="n"/>
      <c r="E29" s="4" t="n"/>
      <c r="F29" s="49" t="n"/>
      <c r="G29" s="34" t="n"/>
      <c r="H29" s="34" t="n"/>
      <c r="I29" s="34" t="n"/>
      <c r="J29" s="40">
        <f>IF(A29="","",SUM(G29:I29))</f>
        <v/>
      </c>
      <c r="K29" s="4" t="n"/>
      <c r="L29" s="53">
        <f>IF(A29="","",IFERROR(VLOOKUP(K29,'Parâmetros'!$A$6:$B$8,2,FALSE),0))</f>
        <v/>
      </c>
      <c r="M29" s="51" t="n"/>
      <c r="N29" s="51" t="n"/>
      <c r="O29" s="40">
        <f>IF(A29="","",IFERROR(J29/(1-L29-M29-N29),0))</f>
        <v/>
      </c>
      <c r="P29" s="34" t="n"/>
      <c r="Q29" s="40">
        <f>IF(OR(A29="",P29=""),"",P29-J29-(P29*L29)-(P29*M29))</f>
        <v/>
      </c>
      <c r="R29" s="54">
        <f>IF(OR(A29="",P29=""),"",IFERROR(Q29/P29,0))</f>
        <v/>
      </c>
      <c r="S29" s="43">
        <f>IF(OR(A29="",Q29&lt;=0),"",IFERROR('Parâmetros'!$B$12/Q29,0))</f>
        <v/>
      </c>
      <c r="T29" s="18">
        <f>IF(A29="","",IF(P29="","Informar preço",IF(R29&gt;=N29,"Margem adequada",IF(R29&gt;0,"Revisar preço","Prejuízo"))))</f>
        <v/>
      </c>
      <c r="U29" s="5" t="n"/>
    </row>
    <row r="30">
      <c r="A30" s="4" t="n"/>
      <c r="B30" s="5" t="n"/>
      <c r="C30" s="4" t="n"/>
      <c r="D30" s="5" t="n"/>
      <c r="E30" s="4" t="n"/>
      <c r="F30" s="49" t="n"/>
      <c r="G30" s="34" t="n"/>
      <c r="H30" s="34" t="n"/>
      <c r="I30" s="34" t="n"/>
      <c r="J30" s="35">
        <f>IF(A30="","",SUM(G30:I30))</f>
        <v/>
      </c>
      <c r="K30" s="4" t="n"/>
      <c r="L30" s="50">
        <f>IF(A30="","",IFERROR(VLOOKUP(K30,'Parâmetros'!$A$6:$B$8,2,FALSE),0))</f>
        <v/>
      </c>
      <c r="M30" s="51" t="n"/>
      <c r="N30" s="51" t="n"/>
      <c r="O30" s="35">
        <f>IF(A30="","",IFERROR(J30/(1-L30-M30-N30),0))</f>
        <v/>
      </c>
      <c r="P30" s="34" t="n"/>
      <c r="Q30" s="35">
        <f>IF(OR(A30="",P30=""),"",P30-J30-(P30*L30)-(P30*M30))</f>
        <v/>
      </c>
      <c r="R30" s="52">
        <f>IF(OR(A30="",P30=""),"",IFERROR(Q30/P30,0))</f>
        <v/>
      </c>
      <c r="S30" s="39">
        <f>IF(OR(A30="",Q30&lt;=0),"",IFERROR('Parâmetros'!$B$12/Q30,0))</f>
        <v/>
      </c>
      <c r="T30" s="13">
        <f>IF(A30="","",IF(P30="","Informar preço",IF(R30&gt;=N30,"Margem adequada",IF(R30&gt;0,"Revisar preço","Prejuízo"))))</f>
        <v/>
      </c>
      <c r="U30" s="5" t="n"/>
    </row>
    <row r="31">
      <c r="A31" s="4" t="n"/>
      <c r="B31" s="5" t="n"/>
      <c r="C31" s="4" t="n"/>
      <c r="D31" s="5" t="n"/>
      <c r="E31" s="4" t="n"/>
      <c r="F31" s="49" t="n"/>
      <c r="G31" s="34" t="n"/>
      <c r="H31" s="34" t="n"/>
      <c r="I31" s="34" t="n"/>
      <c r="J31" s="40">
        <f>IF(A31="","",SUM(G31:I31))</f>
        <v/>
      </c>
      <c r="K31" s="4" t="n"/>
      <c r="L31" s="53">
        <f>IF(A31="","",IFERROR(VLOOKUP(K31,'Parâmetros'!$A$6:$B$8,2,FALSE),0))</f>
        <v/>
      </c>
      <c r="M31" s="51" t="n"/>
      <c r="N31" s="51" t="n"/>
      <c r="O31" s="40">
        <f>IF(A31="","",IFERROR(J31/(1-L31-M31-N31),0))</f>
        <v/>
      </c>
      <c r="P31" s="34" t="n"/>
      <c r="Q31" s="40">
        <f>IF(OR(A31="",P31=""),"",P31-J31-(P31*L31)-(P31*M31))</f>
        <v/>
      </c>
      <c r="R31" s="54">
        <f>IF(OR(A31="",P31=""),"",IFERROR(Q31/P31,0))</f>
        <v/>
      </c>
      <c r="S31" s="43">
        <f>IF(OR(A31="",Q31&lt;=0),"",IFERROR('Parâmetros'!$B$12/Q31,0))</f>
        <v/>
      </c>
      <c r="T31" s="18">
        <f>IF(A31="","",IF(P31="","Informar preço",IF(R31&gt;=N31,"Margem adequada",IF(R31&gt;0,"Revisar preço","Prejuízo"))))</f>
        <v/>
      </c>
      <c r="U31" s="5" t="n"/>
    </row>
    <row r="32">
      <c r="A32" s="4" t="n"/>
      <c r="B32" s="5" t="n"/>
      <c r="C32" s="4" t="n"/>
      <c r="D32" s="5" t="n"/>
      <c r="E32" s="4" t="n"/>
      <c r="F32" s="49" t="n"/>
      <c r="G32" s="34" t="n"/>
      <c r="H32" s="34" t="n"/>
      <c r="I32" s="34" t="n"/>
      <c r="J32" s="35">
        <f>IF(A32="","",SUM(G32:I32))</f>
        <v/>
      </c>
      <c r="K32" s="4" t="n"/>
      <c r="L32" s="50">
        <f>IF(A32="","",IFERROR(VLOOKUP(K32,'Parâmetros'!$A$6:$B$8,2,FALSE),0))</f>
        <v/>
      </c>
      <c r="M32" s="51" t="n"/>
      <c r="N32" s="51" t="n"/>
      <c r="O32" s="35">
        <f>IF(A32="","",IFERROR(J32/(1-L32-M32-N32),0))</f>
        <v/>
      </c>
      <c r="P32" s="34" t="n"/>
      <c r="Q32" s="35">
        <f>IF(OR(A32="",P32=""),"",P32-J32-(P32*L32)-(P32*M32))</f>
        <v/>
      </c>
      <c r="R32" s="52">
        <f>IF(OR(A32="",P32=""),"",IFERROR(Q32/P32,0))</f>
        <v/>
      </c>
      <c r="S32" s="39">
        <f>IF(OR(A32="",Q32&lt;=0),"",IFERROR('Parâmetros'!$B$12/Q32,0))</f>
        <v/>
      </c>
      <c r="T32" s="13">
        <f>IF(A32="","",IF(P32="","Informar preço",IF(R32&gt;=N32,"Margem adequada",IF(R32&gt;0,"Revisar preço","Prejuízo"))))</f>
        <v/>
      </c>
      <c r="U32" s="5" t="n"/>
    </row>
    <row r="33">
      <c r="A33" s="4" t="n"/>
      <c r="B33" s="5" t="n"/>
      <c r="C33" s="4" t="n"/>
      <c r="D33" s="5" t="n"/>
      <c r="E33" s="4" t="n"/>
      <c r="F33" s="49" t="n"/>
      <c r="G33" s="34" t="n"/>
      <c r="H33" s="34" t="n"/>
      <c r="I33" s="34" t="n"/>
      <c r="J33" s="40">
        <f>IF(A33="","",SUM(G33:I33))</f>
        <v/>
      </c>
      <c r="K33" s="4" t="n"/>
      <c r="L33" s="53">
        <f>IF(A33="","",IFERROR(VLOOKUP(K33,'Parâmetros'!$A$6:$B$8,2,FALSE),0))</f>
        <v/>
      </c>
      <c r="M33" s="51" t="n"/>
      <c r="N33" s="51" t="n"/>
      <c r="O33" s="40">
        <f>IF(A33="","",IFERROR(J33/(1-L33-M33-N33),0))</f>
        <v/>
      </c>
      <c r="P33" s="34" t="n"/>
      <c r="Q33" s="40">
        <f>IF(OR(A33="",P33=""),"",P33-J33-(P33*L33)-(P33*M33))</f>
        <v/>
      </c>
      <c r="R33" s="54">
        <f>IF(OR(A33="",P33=""),"",IFERROR(Q33/P33,0))</f>
        <v/>
      </c>
      <c r="S33" s="43">
        <f>IF(OR(A33="",Q33&lt;=0),"",IFERROR('Parâmetros'!$B$12/Q33,0))</f>
        <v/>
      </c>
      <c r="T33" s="18">
        <f>IF(A33="","",IF(P33="","Informar preço",IF(R33&gt;=N33,"Margem adequada",IF(R33&gt;0,"Revisar preço","Prejuízo"))))</f>
        <v/>
      </c>
      <c r="U33" s="5" t="n"/>
    </row>
    <row r="34">
      <c r="A34" s="4" t="n"/>
      <c r="B34" s="5" t="n"/>
      <c r="C34" s="4" t="n"/>
      <c r="D34" s="5" t="n"/>
      <c r="E34" s="4" t="n"/>
      <c r="F34" s="49" t="n"/>
      <c r="G34" s="34" t="n"/>
      <c r="H34" s="34" t="n"/>
      <c r="I34" s="34" t="n"/>
      <c r="J34" s="35">
        <f>IF(A34="","",SUM(G34:I34))</f>
        <v/>
      </c>
      <c r="K34" s="4" t="n"/>
      <c r="L34" s="50">
        <f>IF(A34="","",IFERROR(VLOOKUP(K34,'Parâmetros'!$A$6:$B$8,2,FALSE),0))</f>
        <v/>
      </c>
      <c r="M34" s="51" t="n"/>
      <c r="N34" s="51" t="n"/>
      <c r="O34" s="35">
        <f>IF(A34="","",IFERROR(J34/(1-L34-M34-N34),0))</f>
        <v/>
      </c>
      <c r="P34" s="34" t="n"/>
      <c r="Q34" s="35">
        <f>IF(OR(A34="",P34=""),"",P34-J34-(P34*L34)-(P34*M34))</f>
        <v/>
      </c>
      <c r="R34" s="52">
        <f>IF(OR(A34="",P34=""),"",IFERROR(Q34/P34,0))</f>
        <v/>
      </c>
      <c r="S34" s="39">
        <f>IF(OR(A34="",Q34&lt;=0),"",IFERROR('Parâmetros'!$B$12/Q34,0))</f>
        <v/>
      </c>
      <c r="T34" s="13">
        <f>IF(A34="","",IF(P34="","Informar preço",IF(R34&gt;=N34,"Margem adequada",IF(R34&gt;0,"Revisar preço","Prejuízo"))))</f>
        <v/>
      </c>
      <c r="U34" s="5" t="n"/>
    </row>
    <row r="35">
      <c r="A35" s="4" t="n"/>
      <c r="B35" s="5" t="n"/>
      <c r="C35" s="4" t="n"/>
      <c r="D35" s="5" t="n"/>
      <c r="E35" s="4" t="n"/>
      <c r="F35" s="49" t="n"/>
      <c r="G35" s="34" t="n"/>
      <c r="H35" s="34" t="n"/>
      <c r="I35" s="34" t="n"/>
      <c r="J35" s="40">
        <f>IF(A35="","",SUM(G35:I35))</f>
        <v/>
      </c>
      <c r="K35" s="4" t="n"/>
      <c r="L35" s="53">
        <f>IF(A35="","",IFERROR(VLOOKUP(K35,'Parâmetros'!$A$6:$B$8,2,FALSE),0))</f>
        <v/>
      </c>
      <c r="M35" s="51" t="n"/>
      <c r="N35" s="51" t="n"/>
      <c r="O35" s="40">
        <f>IF(A35="","",IFERROR(J35/(1-L35-M35-N35),0))</f>
        <v/>
      </c>
      <c r="P35" s="34" t="n"/>
      <c r="Q35" s="40">
        <f>IF(OR(A35="",P35=""),"",P35-J35-(P35*L35)-(P35*M35))</f>
        <v/>
      </c>
      <c r="R35" s="54">
        <f>IF(OR(A35="",P35=""),"",IFERROR(Q35/P35,0))</f>
        <v/>
      </c>
      <c r="S35" s="43">
        <f>IF(OR(A35="",Q35&lt;=0),"",IFERROR('Parâmetros'!$B$12/Q35,0))</f>
        <v/>
      </c>
      <c r="T35" s="18">
        <f>IF(A35="","",IF(P35="","Informar preço",IF(R35&gt;=N35,"Margem adequada",IF(R35&gt;0,"Revisar preço","Prejuízo"))))</f>
        <v/>
      </c>
      <c r="U35" s="5" t="n"/>
    </row>
    <row r="36">
      <c r="A36" s="4" t="n"/>
      <c r="B36" s="5" t="n"/>
      <c r="C36" s="4" t="n"/>
      <c r="D36" s="5" t="n"/>
      <c r="E36" s="4" t="n"/>
      <c r="F36" s="49" t="n"/>
      <c r="G36" s="34" t="n"/>
      <c r="H36" s="34" t="n"/>
      <c r="I36" s="34" t="n"/>
      <c r="J36" s="35">
        <f>IF(A36="","",SUM(G36:I36))</f>
        <v/>
      </c>
      <c r="K36" s="4" t="n"/>
      <c r="L36" s="50">
        <f>IF(A36="","",IFERROR(VLOOKUP(K36,'Parâmetros'!$A$6:$B$8,2,FALSE),0))</f>
        <v/>
      </c>
      <c r="M36" s="51" t="n"/>
      <c r="N36" s="51" t="n"/>
      <c r="O36" s="35">
        <f>IF(A36="","",IFERROR(J36/(1-L36-M36-N36),0))</f>
        <v/>
      </c>
      <c r="P36" s="34" t="n"/>
      <c r="Q36" s="35">
        <f>IF(OR(A36="",P36=""),"",P36-J36-(P36*L36)-(P36*M36))</f>
        <v/>
      </c>
      <c r="R36" s="52">
        <f>IF(OR(A36="",P36=""),"",IFERROR(Q36/P36,0))</f>
        <v/>
      </c>
      <c r="S36" s="39">
        <f>IF(OR(A36="",Q36&lt;=0),"",IFERROR('Parâmetros'!$B$12/Q36,0))</f>
        <v/>
      </c>
      <c r="T36" s="13">
        <f>IF(A36="","",IF(P36="","Informar preço",IF(R36&gt;=N36,"Margem adequada",IF(R36&gt;0,"Revisar preço","Prejuízo"))))</f>
        <v/>
      </c>
      <c r="U36" s="5" t="n"/>
    </row>
    <row r="37">
      <c r="A37" s="4" t="n"/>
      <c r="B37" s="5" t="n"/>
      <c r="C37" s="4" t="n"/>
      <c r="D37" s="5" t="n"/>
      <c r="E37" s="4" t="n"/>
      <c r="F37" s="49" t="n"/>
      <c r="G37" s="34" t="n"/>
      <c r="H37" s="34" t="n"/>
      <c r="I37" s="34" t="n"/>
      <c r="J37" s="40">
        <f>IF(A37="","",SUM(G37:I37))</f>
        <v/>
      </c>
      <c r="K37" s="4" t="n"/>
      <c r="L37" s="53">
        <f>IF(A37="","",IFERROR(VLOOKUP(K37,'Parâmetros'!$A$6:$B$8,2,FALSE),0))</f>
        <v/>
      </c>
      <c r="M37" s="51" t="n"/>
      <c r="N37" s="51" t="n"/>
      <c r="O37" s="40">
        <f>IF(A37="","",IFERROR(J37/(1-L37-M37-N37),0))</f>
        <v/>
      </c>
      <c r="P37" s="34" t="n"/>
      <c r="Q37" s="40">
        <f>IF(OR(A37="",P37=""),"",P37-J37-(P37*L37)-(P37*M37))</f>
        <v/>
      </c>
      <c r="R37" s="54">
        <f>IF(OR(A37="",P37=""),"",IFERROR(Q37/P37,0))</f>
        <v/>
      </c>
      <c r="S37" s="43">
        <f>IF(OR(A37="",Q37&lt;=0),"",IFERROR('Parâmetros'!$B$12/Q37,0))</f>
        <v/>
      </c>
      <c r="T37" s="18">
        <f>IF(A37="","",IF(P37="","Informar preço",IF(R37&gt;=N37,"Margem adequada",IF(R37&gt;0,"Revisar preço","Prejuízo"))))</f>
        <v/>
      </c>
      <c r="U37" s="5" t="n"/>
    </row>
    <row r="38">
      <c r="A38" s="4" t="n"/>
      <c r="B38" s="5" t="n"/>
      <c r="C38" s="4" t="n"/>
      <c r="D38" s="5" t="n"/>
      <c r="E38" s="4" t="n"/>
      <c r="F38" s="49" t="n"/>
      <c r="G38" s="34" t="n"/>
      <c r="H38" s="34" t="n"/>
      <c r="I38" s="34" t="n"/>
      <c r="J38" s="35">
        <f>IF(A38="","",SUM(G38:I38))</f>
        <v/>
      </c>
      <c r="K38" s="4" t="n"/>
      <c r="L38" s="50">
        <f>IF(A38="","",IFERROR(VLOOKUP(K38,'Parâmetros'!$A$6:$B$8,2,FALSE),0))</f>
        <v/>
      </c>
      <c r="M38" s="51" t="n"/>
      <c r="N38" s="51" t="n"/>
      <c r="O38" s="35">
        <f>IF(A38="","",IFERROR(J38/(1-L38-M38-N38),0))</f>
        <v/>
      </c>
      <c r="P38" s="34" t="n"/>
      <c r="Q38" s="35">
        <f>IF(OR(A38="",P38=""),"",P38-J38-(P38*L38)-(P38*M38))</f>
        <v/>
      </c>
      <c r="R38" s="52">
        <f>IF(OR(A38="",P38=""),"",IFERROR(Q38/P38,0))</f>
        <v/>
      </c>
      <c r="S38" s="39">
        <f>IF(OR(A38="",Q38&lt;=0),"",IFERROR('Parâmetros'!$B$12/Q38,0))</f>
        <v/>
      </c>
      <c r="T38" s="13">
        <f>IF(A38="","",IF(P38="","Informar preço",IF(R38&gt;=N38,"Margem adequada",IF(R38&gt;0,"Revisar preço","Prejuízo"))))</f>
        <v/>
      </c>
      <c r="U38" s="5" t="n"/>
    </row>
    <row r="39">
      <c r="A39" s="4" t="n"/>
      <c r="B39" s="5" t="n"/>
      <c r="C39" s="4" t="n"/>
      <c r="D39" s="5" t="n"/>
      <c r="E39" s="4" t="n"/>
      <c r="F39" s="49" t="n"/>
      <c r="G39" s="34" t="n"/>
      <c r="H39" s="34" t="n"/>
      <c r="I39" s="34" t="n"/>
      <c r="J39" s="40">
        <f>IF(A39="","",SUM(G39:I39))</f>
        <v/>
      </c>
      <c r="K39" s="4" t="n"/>
      <c r="L39" s="53">
        <f>IF(A39="","",IFERROR(VLOOKUP(K39,'Parâmetros'!$A$6:$B$8,2,FALSE),0))</f>
        <v/>
      </c>
      <c r="M39" s="51" t="n"/>
      <c r="N39" s="51" t="n"/>
      <c r="O39" s="40">
        <f>IF(A39="","",IFERROR(J39/(1-L39-M39-N39),0))</f>
        <v/>
      </c>
      <c r="P39" s="34" t="n"/>
      <c r="Q39" s="40">
        <f>IF(OR(A39="",P39=""),"",P39-J39-(P39*L39)-(P39*M39))</f>
        <v/>
      </c>
      <c r="R39" s="54">
        <f>IF(OR(A39="",P39=""),"",IFERROR(Q39/P39,0))</f>
        <v/>
      </c>
      <c r="S39" s="43">
        <f>IF(OR(A39="",Q39&lt;=0),"",IFERROR('Parâmetros'!$B$12/Q39,0))</f>
        <v/>
      </c>
      <c r="T39" s="18">
        <f>IF(A39="","",IF(P39="","Informar preço",IF(R39&gt;=N39,"Margem adequada",IF(R39&gt;0,"Revisar preço","Prejuízo"))))</f>
        <v/>
      </c>
      <c r="U39" s="5" t="n"/>
    </row>
    <row r="40">
      <c r="A40" s="4" t="n"/>
      <c r="B40" s="5" t="n"/>
      <c r="C40" s="4" t="n"/>
      <c r="D40" s="5" t="n"/>
      <c r="E40" s="4" t="n"/>
      <c r="F40" s="49" t="n"/>
      <c r="G40" s="34" t="n"/>
      <c r="H40" s="34" t="n"/>
      <c r="I40" s="34" t="n"/>
      <c r="J40" s="35">
        <f>IF(A40="","",SUM(G40:I40))</f>
        <v/>
      </c>
      <c r="K40" s="4" t="n"/>
      <c r="L40" s="50">
        <f>IF(A40="","",IFERROR(VLOOKUP(K40,'Parâmetros'!$A$6:$B$8,2,FALSE),0))</f>
        <v/>
      </c>
      <c r="M40" s="51" t="n"/>
      <c r="N40" s="51" t="n"/>
      <c r="O40" s="35">
        <f>IF(A40="","",IFERROR(J40/(1-L40-M40-N40),0))</f>
        <v/>
      </c>
      <c r="P40" s="34" t="n"/>
      <c r="Q40" s="35">
        <f>IF(OR(A40="",P40=""),"",P40-J40-(P40*L40)-(P40*M40))</f>
        <v/>
      </c>
      <c r="R40" s="52">
        <f>IF(OR(A40="",P40=""),"",IFERROR(Q40/P40,0))</f>
        <v/>
      </c>
      <c r="S40" s="39">
        <f>IF(OR(A40="",Q40&lt;=0),"",IFERROR('Parâmetros'!$B$12/Q40,0))</f>
        <v/>
      </c>
      <c r="T40" s="13">
        <f>IF(A40="","",IF(P40="","Informar preço",IF(R40&gt;=N40,"Margem adequada",IF(R40&gt;0,"Revisar preço","Prejuízo"))))</f>
        <v/>
      </c>
      <c r="U40" s="5" t="n"/>
    </row>
    <row r="41">
      <c r="A41" s="4" t="n"/>
      <c r="B41" s="5" t="n"/>
      <c r="C41" s="4" t="n"/>
      <c r="D41" s="5" t="n"/>
      <c r="E41" s="4" t="n"/>
      <c r="F41" s="49" t="n"/>
      <c r="G41" s="34" t="n"/>
      <c r="H41" s="34" t="n"/>
      <c r="I41" s="34" t="n"/>
      <c r="J41" s="40">
        <f>IF(A41="","",SUM(G41:I41))</f>
        <v/>
      </c>
      <c r="K41" s="4" t="n"/>
      <c r="L41" s="53">
        <f>IF(A41="","",IFERROR(VLOOKUP(K41,'Parâmetros'!$A$6:$B$8,2,FALSE),0))</f>
        <v/>
      </c>
      <c r="M41" s="51" t="n"/>
      <c r="N41" s="51" t="n"/>
      <c r="O41" s="40">
        <f>IF(A41="","",IFERROR(J41/(1-L41-M41-N41),0))</f>
        <v/>
      </c>
      <c r="P41" s="34" t="n"/>
      <c r="Q41" s="40">
        <f>IF(OR(A41="",P41=""),"",P41-J41-(P41*L41)-(P41*M41))</f>
        <v/>
      </c>
      <c r="R41" s="54">
        <f>IF(OR(A41="",P41=""),"",IFERROR(Q41/P41,0))</f>
        <v/>
      </c>
      <c r="S41" s="43">
        <f>IF(OR(A41="",Q41&lt;=0),"",IFERROR('Parâmetros'!$B$12/Q41,0))</f>
        <v/>
      </c>
      <c r="T41" s="18">
        <f>IF(A41="","",IF(P41="","Informar preço",IF(R41&gt;=N41,"Margem adequada",IF(R41&gt;0,"Revisar preço","Prejuízo"))))</f>
        <v/>
      </c>
      <c r="U41" s="5" t="n"/>
    </row>
    <row r="42">
      <c r="A42" s="4" t="n"/>
      <c r="B42" s="5" t="n"/>
      <c r="C42" s="4" t="n"/>
      <c r="D42" s="5" t="n"/>
      <c r="E42" s="4" t="n"/>
      <c r="F42" s="49" t="n"/>
      <c r="G42" s="34" t="n"/>
      <c r="H42" s="34" t="n"/>
      <c r="I42" s="34" t="n"/>
      <c r="J42" s="35">
        <f>IF(A42="","",SUM(G42:I42))</f>
        <v/>
      </c>
      <c r="K42" s="4" t="n"/>
      <c r="L42" s="50">
        <f>IF(A42="","",IFERROR(VLOOKUP(K42,'Parâmetros'!$A$6:$B$8,2,FALSE),0))</f>
        <v/>
      </c>
      <c r="M42" s="51" t="n"/>
      <c r="N42" s="51" t="n"/>
      <c r="O42" s="35">
        <f>IF(A42="","",IFERROR(J42/(1-L42-M42-N42),0))</f>
        <v/>
      </c>
      <c r="P42" s="34" t="n"/>
      <c r="Q42" s="35">
        <f>IF(OR(A42="",P42=""),"",P42-J42-(P42*L42)-(P42*M42))</f>
        <v/>
      </c>
      <c r="R42" s="52">
        <f>IF(OR(A42="",P42=""),"",IFERROR(Q42/P42,0))</f>
        <v/>
      </c>
      <c r="S42" s="39">
        <f>IF(OR(A42="",Q42&lt;=0),"",IFERROR('Parâmetros'!$B$12/Q42,0))</f>
        <v/>
      </c>
      <c r="T42" s="13">
        <f>IF(A42="","",IF(P42="","Informar preço",IF(R42&gt;=N42,"Margem adequada",IF(R42&gt;0,"Revisar preço","Prejuízo"))))</f>
        <v/>
      </c>
      <c r="U42" s="5" t="n"/>
    </row>
    <row r="43">
      <c r="A43" s="4" t="n"/>
      <c r="B43" s="5" t="n"/>
      <c r="C43" s="4" t="n"/>
      <c r="D43" s="5" t="n"/>
      <c r="E43" s="4" t="n"/>
      <c r="F43" s="49" t="n"/>
      <c r="G43" s="34" t="n"/>
      <c r="H43" s="34" t="n"/>
      <c r="I43" s="34" t="n"/>
      <c r="J43" s="40">
        <f>IF(A43="","",SUM(G43:I43))</f>
        <v/>
      </c>
      <c r="K43" s="4" t="n"/>
      <c r="L43" s="53">
        <f>IF(A43="","",IFERROR(VLOOKUP(K43,'Parâmetros'!$A$6:$B$8,2,FALSE),0))</f>
        <v/>
      </c>
      <c r="M43" s="51" t="n"/>
      <c r="N43" s="51" t="n"/>
      <c r="O43" s="40">
        <f>IF(A43="","",IFERROR(J43/(1-L43-M43-N43),0))</f>
        <v/>
      </c>
      <c r="P43" s="34" t="n"/>
      <c r="Q43" s="40">
        <f>IF(OR(A43="",P43=""),"",P43-J43-(P43*L43)-(P43*M43))</f>
        <v/>
      </c>
      <c r="R43" s="54">
        <f>IF(OR(A43="",P43=""),"",IFERROR(Q43/P43,0))</f>
        <v/>
      </c>
      <c r="S43" s="43">
        <f>IF(OR(A43="",Q43&lt;=0),"",IFERROR('Parâmetros'!$B$12/Q43,0))</f>
        <v/>
      </c>
      <c r="T43" s="18">
        <f>IF(A43="","",IF(P43="","Informar preço",IF(R43&gt;=N43,"Margem adequada",IF(R43&gt;0,"Revisar preço","Prejuízo"))))</f>
        <v/>
      </c>
      <c r="U43" s="5" t="n"/>
    </row>
    <row r="44">
      <c r="A44" s="4" t="n"/>
      <c r="B44" s="5" t="n"/>
      <c r="C44" s="4" t="n"/>
      <c r="D44" s="5" t="n"/>
      <c r="E44" s="4" t="n"/>
      <c r="F44" s="49" t="n"/>
      <c r="G44" s="34" t="n"/>
      <c r="H44" s="34" t="n"/>
      <c r="I44" s="34" t="n"/>
      <c r="J44" s="35">
        <f>IF(A44="","",SUM(G44:I44))</f>
        <v/>
      </c>
      <c r="K44" s="4" t="n"/>
      <c r="L44" s="50">
        <f>IF(A44="","",IFERROR(VLOOKUP(K44,'Parâmetros'!$A$6:$B$8,2,FALSE),0))</f>
        <v/>
      </c>
      <c r="M44" s="51" t="n"/>
      <c r="N44" s="51" t="n"/>
      <c r="O44" s="35">
        <f>IF(A44="","",IFERROR(J44/(1-L44-M44-N44),0))</f>
        <v/>
      </c>
      <c r="P44" s="34" t="n"/>
      <c r="Q44" s="35">
        <f>IF(OR(A44="",P44=""),"",P44-J44-(P44*L44)-(P44*M44))</f>
        <v/>
      </c>
      <c r="R44" s="52">
        <f>IF(OR(A44="",P44=""),"",IFERROR(Q44/P44,0))</f>
        <v/>
      </c>
      <c r="S44" s="39">
        <f>IF(OR(A44="",Q44&lt;=0),"",IFERROR('Parâmetros'!$B$12/Q44,0))</f>
        <v/>
      </c>
      <c r="T44" s="13">
        <f>IF(A44="","",IF(P44="","Informar preço",IF(R44&gt;=N44,"Margem adequada",IF(R44&gt;0,"Revisar preço","Prejuízo"))))</f>
        <v/>
      </c>
      <c r="U44" s="5" t="n"/>
    </row>
    <row r="45">
      <c r="A45" s="4" t="n"/>
      <c r="B45" s="5" t="n"/>
      <c r="C45" s="4" t="n"/>
      <c r="D45" s="5" t="n"/>
      <c r="E45" s="4" t="n"/>
      <c r="F45" s="49" t="n"/>
      <c r="G45" s="34" t="n"/>
      <c r="H45" s="34" t="n"/>
      <c r="I45" s="34" t="n"/>
      <c r="J45" s="40">
        <f>IF(A45="","",SUM(G45:I45))</f>
        <v/>
      </c>
      <c r="K45" s="4" t="n"/>
      <c r="L45" s="53">
        <f>IF(A45="","",IFERROR(VLOOKUP(K45,'Parâmetros'!$A$6:$B$8,2,FALSE),0))</f>
        <v/>
      </c>
      <c r="M45" s="51" t="n"/>
      <c r="N45" s="51" t="n"/>
      <c r="O45" s="40">
        <f>IF(A45="","",IFERROR(J45/(1-L45-M45-N45),0))</f>
        <v/>
      </c>
      <c r="P45" s="34" t="n"/>
      <c r="Q45" s="40">
        <f>IF(OR(A45="",P45=""),"",P45-J45-(P45*L45)-(P45*M45))</f>
        <v/>
      </c>
      <c r="R45" s="54">
        <f>IF(OR(A45="",P45=""),"",IFERROR(Q45/P45,0))</f>
        <v/>
      </c>
      <c r="S45" s="43">
        <f>IF(OR(A45="",Q45&lt;=0),"",IFERROR('Parâmetros'!$B$12/Q45,0))</f>
        <v/>
      </c>
      <c r="T45" s="18">
        <f>IF(A45="","",IF(P45="","Informar preço",IF(R45&gt;=N45,"Margem adequada",IF(R45&gt;0,"Revisar preço","Prejuízo"))))</f>
        <v/>
      </c>
      <c r="U45" s="5" t="n"/>
    </row>
    <row r="46">
      <c r="A46" s="4" t="n"/>
      <c r="B46" s="5" t="n"/>
      <c r="C46" s="4" t="n"/>
      <c r="D46" s="5" t="n"/>
      <c r="E46" s="4" t="n"/>
      <c r="F46" s="49" t="n"/>
      <c r="G46" s="34" t="n"/>
      <c r="H46" s="34" t="n"/>
      <c r="I46" s="34" t="n"/>
      <c r="J46" s="35">
        <f>IF(A46="","",SUM(G46:I46))</f>
        <v/>
      </c>
      <c r="K46" s="4" t="n"/>
      <c r="L46" s="50">
        <f>IF(A46="","",IFERROR(VLOOKUP(K46,'Parâmetros'!$A$6:$B$8,2,FALSE),0))</f>
        <v/>
      </c>
      <c r="M46" s="51" t="n"/>
      <c r="N46" s="51" t="n"/>
      <c r="O46" s="35">
        <f>IF(A46="","",IFERROR(J46/(1-L46-M46-N46),0))</f>
        <v/>
      </c>
      <c r="P46" s="34" t="n"/>
      <c r="Q46" s="35">
        <f>IF(OR(A46="",P46=""),"",P46-J46-(P46*L46)-(P46*M46))</f>
        <v/>
      </c>
      <c r="R46" s="52">
        <f>IF(OR(A46="",P46=""),"",IFERROR(Q46/P46,0))</f>
        <v/>
      </c>
      <c r="S46" s="39">
        <f>IF(OR(A46="",Q46&lt;=0),"",IFERROR('Parâmetros'!$B$12/Q46,0))</f>
        <v/>
      </c>
      <c r="T46" s="13">
        <f>IF(A46="","",IF(P46="","Informar preço",IF(R46&gt;=N46,"Margem adequada",IF(R46&gt;0,"Revisar preço","Prejuízo"))))</f>
        <v/>
      </c>
      <c r="U46" s="5" t="n"/>
    </row>
    <row r="47">
      <c r="A47" s="4" t="n"/>
      <c r="B47" s="5" t="n"/>
      <c r="C47" s="4" t="n"/>
      <c r="D47" s="5" t="n"/>
      <c r="E47" s="4" t="n"/>
      <c r="F47" s="49" t="n"/>
      <c r="G47" s="34" t="n"/>
      <c r="H47" s="34" t="n"/>
      <c r="I47" s="34" t="n"/>
      <c r="J47" s="40">
        <f>IF(A47="","",SUM(G47:I47))</f>
        <v/>
      </c>
      <c r="K47" s="4" t="n"/>
      <c r="L47" s="53">
        <f>IF(A47="","",IFERROR(VLOOKUP(K47,'Parâmetros'!$A$6:$B$8,2,FALSE),0))</f>
        <v/>
      </c>
      <c r="M47" s="51" t="n"/>
      <c r="N47" s="51" t="n"/>
      <c r="O47" s="40">
        <f>IF(A47="","",IFERROR(J47/(1-L47-M47-N47),0))</f>
        <v/>
      </c>
      <c r="P47" s="34" t="n"/>
      <c r="Q47" s="40">
        <f>IF(OR(A47="",P47=""),"",P47-J47-(P47*L47)-(P47*M47))</f>
        <v/>
      </c>
      <c r="R47" s="54">
        <f>IF(OR(A47="",P47=""),"",IFERROR(Q47/P47,0))</f>
        <v/>
      </c>
      <c r="S47" s="43">
        <f>IF(OR(A47="",Q47&lt;=0),"",IFERROR('Parâmetros'!$B$12/Q47,0))</f>
        <v/>
      </c>
      <c r="T47" s="18">
        <f>IF(A47="","",IF(P47="","Informar preço",IF(R47&gt;=N47,"Margem adequada",IF(R47&gt;0,"Revisar preço","Prejuízo"))))</f>
        <v/>
      </c>
      <c r="U47" s="5" t="n"/>
    </row>
    <row r="48">
      <c r="A48" s="4" t="n"/>
      <c r="B48" s="5" t="n"/>
      <c r="C48" s="4" t="n"/>
      <c r="D48" s="5" t="n"/>
      <c r="E48" s="4" t="n"/>
      <c r="F48" s="49" t="n"/>
      <c r="G48" s="34" t="n"/>
      <c r="H48" s="34" t="n"/>
      <c r="I48" s="34" t="n"/>
      <c r="J48" s="35">
        <f>IF(A48="","",SUM(G48:I48))</f>
        <v/>
      </c>
      <c r="K48" s="4" t="n"/>
      <c r="L48" s="50">
        <f>IF(A48="","",IFERROR(VLOOKUP(K48,'Parâmetros'!$A$6:$B$8,2,FALSE),0))</f>
        <v/>
      </c>
      <c r="M48" s="51" t="n"/>
      <c r="N48" s="51" t="n"/>
      <c r="O48" s="35">
        <f>IF(A48="","",IFERROR(J48/(1-L48-M48-N48),0))</f>
        <v/>
      </c>
      <c r="P48" s="34" t="n"/>
      <c r="Q48" s="35">
        <f>IF(OR(A48="",P48=""),"",P48-J48-(P48*L48)-(P48*M48))</f>
        <v/>
      </c>
      <c r="R48" s="52">
        <f>IF(OR(A48="",P48=""),"",IFERROR(Q48/P48,0))</f>
        <v/>
      </c>
      <c r="S48" s="39">
        <f>IF(OR(A48="",Q48&lt;=0),"",IFERROR('Parâmetros'!$B$12/Q48,0))</f>
        <v/>
      </c>
      <c r="T48" s="13">
        <f>IF(A48="","",IF(P48="","Informar preço",IF(R48&gt;=N48,"Margem adequada",IF(R48&gt;0,"Revisar preço","Prejuízo"))))</f>
        <v/>
      </c>
      <c r="U48" s="5" t="n"/>
    </row>
    <row r="49">
      <c r="A49" s="4" t="n"/>
      <c r="B49" s="5" t="n"/>
      <c r="C49" s="4" t="n"/>
      <c r="D49" s="5" t="n"/>
      <c r="E49" s="4" t="n"/>
      <c r="F49" s="49" t="n"/>
      <c r="G49" s="34" t="n"/>
      <c r="H49" s="34" t="n"/>
      <c r="I49" s="34" t="n"/>
      <c r="J49" s="40">
        <f>IF(A49="","",SUM(G49:I49))</f>
        <v/>
      </c>
      <c r="K49" s="4" t="n"/>
      <c r="L49" s="53">
        <f>IF(A49="","",IFERROR(VLOOKUP(K49,'Parâmetros'!$A$6:$B$8,2,FALSE),0))</f>
        <v/>
      </c>
      <c r="M49" s="51" t="n"/>
      <c r="N49" s="51" t="n"/>
      <c r="O49" s="40">
        <f>IF(A49="","",IFERROR(J49/(1-L49-M49-N49),0))</f>
        <v/>
      </c>
      <c r="P49" s="34" t="n"/>
      <c r="Q49" s="40">
        <f>IF(OR(A49="",P49=""),"",P49-J49-(P49*L49)-(P49*M49))</f>
        <v/>
      </c>
      <c r="R49" s="54">
        <f>IF(OR(A49="",P49=""),"",IFERROR(Q49/P49,0))</f>
        <v/>
      </c>
      <c r="S49" s="43">
        <f>IF(OR(A49="",Q49&lt;=0),"",IFERROR('Parâmetros'!$B$12/Q49,0))</f>
        <v/>
      </c>
      <c r="T49" s="18">
        <f>IF(A49="","",IF(P49="","Informar preço",IF(R49&gt;=N49,"Margem adequada",IF(R49&gt;0,"Revisar preço","Prejuízo"))))</f>
        <v/>
      </c>
      <c r="U49" s="5" t="n"/>
    </row>
    <row r="50">
      <c r="A50" s="4" t="n"/>
      <c r="B50" s="5" t="n"/>
      <c r="C50" s="4" t="n"/>
      <c r="D50" s="5" t="n"/>
      <c r="E50" s="4" t="n"/>
      <c r="F50" s="49" t="n"/>
      <c r="G50" s="34" t="n"/>
      <c r="H50" s="34" t="n"/>
      <c r="I50" s="34" t="n"/>
      <c r="J50" s="35">
        <f>IF(A50="","",SUM(G50:I50))</f>
        <v/>
      </c>
      <c r="K50" s="4" t="n"/>
      <c r="L50" s="50">
        <f>IF(A50="","",IFERROR(VLOOKUP(K50,'Parâmetros'!$A$6:$B$8,2,FALSE),0))</f>
        <v/>
      </c>
      <c r="M50" s="51" t="n"/>
      <c r="N50" s="51" t="n"/>
      <c r="O50" s="35">
        <f>IF(A50="","",IFERROR(J50/(1-L50-M50-N50),0))</f>
        <v/>
      </c>
      <c r="P50" s="34" t="n"/>
      <c r="Q50" s="35">
        <f>IF(OR(A50="",P50=""),"",P50-J50-(P50*L50)-(P50*M50))</f>
        <v/>
      </c>
      <c r="R50" s="52">
        <f>IF(OR(A50="",P50=""),"",IFERROR(Q50/P50,0))</f>
        <v/>
      </c>
      <c r="S50" s="39">
        <f>IF(OR(A50="",Q50&lt;=0),"",IFERROR('Parâmetros'!$B$12/Q50,0))</f>
        <v/>
      </c>
      <c r="T50" s="13">
        <f>IF(A50="","",IF(P50="","Informar preço",IF(R50&gt;=N50,"Margem adequada",IF(R50&gt;0,"Revisar preço","Prejuízo"))))</f>
        <v/>
      </c>
      <c r="U50" s="5" t="n"/>
    </row>
    <row r="51">
      <c r="A51" s="4" t="n"/>
      <c r="B51" s="5" t="n"/>
      <c r="C51" s="4" t="n"/>
      <c r="D51" s="5" t="n"/>
      <c r="E51" s="4" t="n"/>
      <c r="F51" s="49" t="n"/>
      <c r="G51" s="34" t="n"/>
      <c r="H51" s="34" t="n"/>
      <c r="I51" s="34" t="n"/>
      <c r="J51" s="40">
        <f>IF(A51="","",SUM(G51:I51))</f>
        <v/>
      </c>
      <c r="K51" s="4" t="n"/>
      <c r="L51" s="53">
        <f>IF(A51="","",IFERROR(VLOOKUP(K51,'Parâmetros'!$A$6:$B$8,2,FALSE),0))</f>
        <v/>
      </c>
      <c r="M51" s="51" t="n"/>
      <c r="N51" s="51" t="n"/>
      <c r="O51" s="40">
        <f>IF(A51="","",IFERROR(J51/(1-L51-M51-N51),0))</f>
        <v/>
      </c>
      <c r="P51" s="34" t="n"/>
      <c r="Q51" s="40">
        <f>IF(OR(A51="",P51=""),"",P51-J51-(P51*L51)-(P51*M51))</f>
        <v/>
      </c>
      <c r="R51" s="54">
        <f>IF(OR(A51="",P51=""),"",IFERROR(Q51/P51,0))</f>
        <v/>
      </c>
      <c r="S51" s="43">
        <f>IF(OR(A51="",Q51&lt;=0),"",IFERROR('Parâmetros'!$B$12/Q51,0))</f>
        <v/>
      </c>
      <c r="T51" s="18">
        <f>IF(A51="","",IF(P51="","Informar preço",IF(R51&gt;=N51,"Margem adequada",IF(R51&gt;0,"Revisar preço","Prejuízo"))))</f>
        <v/>
      </c>
      <c r="U51" s="5" t="n"/>
    </row>
    <row r="52">
      <c r="A52" s="4" t="n"/>
      <c r="B52" s="5" t="n"/>
      <c r="C52" s="4" t="n"/>
      <c r="D52" s="5" t="n"/>
      <c r="E52" s="4" t="n"/>
      <c r="F52" s="49" t="n"/>
      <c r="G52" s="34" t="n"/>
      <c r="H52" s="34" t="n"/>
      <c r="I52" s="34" t="n"/>
      <c r="J52" s="35">
        <f>IF(A52="","",SUM(G52:I52))</f>
        <v/>
      </c>
      <c r="K52" s="4" t="n"/>
      <c r="L52" s="50">
        <f>IF(A52="","",IFERROR(VLOOKUP(K52,'Parâmetros'!$A$6:$B$8,2,FALSE),0))</f>
        <v/>
      </c>
      <c r="M52" s="51" t="n"/>
      <c r="N52" s="51" t="n"/>
      <c r="O52" s="35">
        <f>IF(A52="","",IFERROR(J52/(1-L52-M52-N52),0))</f>
        <v/>
      </c>
      <c r="P52" s="34" t="n"/>
      <c r="Q52" s="35">
        <f>IF(OR(A52="",P52=""),"",P52-J52-(P52*L52)-(P52*M52))</f>
        <v/>
      </c>
      <c r="R52" s="52">
        <f>IF(OR(A52="",P52=""),"",IFERROR(Q52/P52,0))</f>
        <v/>
      </c>
      <c r="S52" s="39">
        <f>IF(OR(A52="",Q52&lt;=0),"",IFERROR('Parâmetros'!$B$12/Q52,0))</f>
        <v/>
      </c>
      <c r="T52" s="13">
        <f>IF(A52="","",IF(P52="","Informar preço",IF(R52&gt;=N52,"Margem adequada",IF(R52&gt;0,"Revisar preço","Prejuízo"))))</f>
        <v/>
      </c>
      <c r="U52" s="5" t="n"/>
    </row>
    <row r="53">
      <c r="A53" s="4" t="n"/>
      <c r="B53" s="5" t="n"/>
      <c r="C53" s="4" t="n"/>
      <c r="D53" s="5" t="n"/>
      <c r="E53" s="4" t="n"/>
      <c r="F53" s="49" t="n"/>
      <c r="G53" s="34" t="n"/>
      <c r="H53" s="34" t="n"/>
      <c r="I53" s="34" t="n"/>
      <c r="J53" s="40">
        <f>IF(A53="","",SUM(G53:I53))</f>
        <v/>
      </c>
      <c r="K53" s="4" t="n"/>
      <c r="L53" s="53">
        <f>IF(A53="","",IFERROR(VLOOKUP(K53,'Parâmetros'!$A$6:$B$8,2,FALSE),0))</f>
        <v/>
      </c>
      <c r="M53" s="51" t="n"/>
      <c r="N53" s="51" t="n"/>
      <c r="O53" s="40">
        <f>IF(A53="","",IFERROR(J53/(1-L53-M53-N53),0))</f>
        <v/>
      </c>
      <c r="P53" s="34" t="n"/>
      <c r="Q53" s="40">
        <f>IF(OR(A53="",P53=""),"",P53-J53-(P53*L53)-(P53*M53))</f>
        <v/>
      </c>
      <c r="R53" s="54">
        <f>IF(OR(A53="",P53=""),"",IFERROR(Q53/P53,0))</f>
        <v/>
      </c>
      <c r="S53" s="43">
        <f>IF(OR(A53="",Q53&lt;=0),"",IFERROR('Parâmetros'!$B$12/Q53,0))</f>
        <v/>
      </c>
      <c r="T53" s="18">
        <f>IF(A53="","",IF(P53="","Informar preço",IF(R53&gt;=N53,"Margem adequada",IF(R53&gt;0,"Revisar preço","Prejuízo"))))</f>
        <v/>
      </c>
      <c r="U53" s="5" t="n"/>
    </row>
    <row r="54">
      <c r="A54" s="4" t="n"/>
      <c r="B54" s="5" t="n"/>
      <c r="C54" s="4" t="n"/>
      <c r="D54" s="5" t="n"/>
      <c r="E54" s="4" t="n"/>
      <c r="F54" s="49" t="n"/>
      <c r="G54" s="34" t="n"/>
      <c r="H54" s="34" t="n"/>
      <c r="I54" s="34" t="n"/>
      <c r="J54" s="35">
        <f>IF(A54="","",SUM(G54:I54))</f>
        <v/>
      </c>
      <c r="K54" s="4" t="n"/>
      <c r="L54" s="50">
        <f>IF(A54="","",IFERROR(VLOOKUP(K54,'Parâmetros'!$A$6:$B$8,2,FALSE),0))</f>
        <v/>
      </c>
      <c r="M54" s="51" t="n"/>
      <c r="N54" s="51" t="n"/>
      <c r="O54" s="35">
        <f>IF(A54="","",IFERROR(J54/(1-L54-M54-N54),0))</f>
        <v/>
      </c>
      <c r="P54" s="34" t="n"/>
      <c r="Q54" s="35">
        <f>IF(OR(A54="",P54=""),"",P54-J54-(P54*L54)-(P54*M54))</f>
        <v/>
      </c>
      <c r="R54" s="52">
        <f>IF(OR(A54="",P54=""),"",IFERROR(Q54/P54,0))</f>
        <v/>
      </c>
      <c r="S54" s="39">
        <f>IF(OR(A54="",Q54&lt;=0),"",IFERROR('Parâmetros'!$B$12/Q54,0))</f>
        <v/>
      </c>
      <c r="T54" s="13">
        <f>IF(A54="","",IF(P54="","Informar preço",IF(R54&gt;=N54,"Margem adequada",IF(R54&gt;0,"Revisar preço","Prejuízo"))))</f>
        <v/>
      </c>
      <c r="U54" s="5" t="n"/>
    </row>
    <row r="55">
      <c r="A55" s="4" t="n"/>
      <c r="B55" s="5" t="n"/>
      <c r="C55" s="4" t="n"/>
      <c r="D55" s="5" t="n"/>
      <c r="E55" s="4" t="n"/>
      <c r="F55" s="49" t="n"/>
      <c r="G55" s="34" t="n"/>
      <c r="H55" s="34" t="n"/>
      <c r="I55" s="34" t="n"/>
      <c r="J55" s="40">
        <f>IF(A55="","",SUM(G55:I55))</f>
        <v/>
      </c>
      <c r="K55" s="4" t="n"/>
      <c r="L55" s="53">
        <f>IF(A55="","",IFERROR(VLOOKUP(K55,'Parâmetros'!$A$6:$B$8,2,FALSE),0))</f>
        <v/>
      </c>
      <c r="M55" s="51" t="n"/>
      <c r="N55" s="51" t="n"/>
      <c r="O55" s="40">
        <f>IF(A55="","",IFERROR(J55/(1-L55-M55-N55),0))</f>
        <v/>
      </c>
      <c r="P55" s="34" t="n"/>
      <c r="Q55" s="40">
        <f>IF(OR(A55="",P55=""),"",P55-J55-(P55*L55)-(P55*M55))</f>
        <v/>
      </c>
      <c r="R55" s="54">
        <f>IF(OR(A55="",P55=""),"",IFERROR(Q55/P55,0))</f>
        <v/>
      </c>
      <c r="S55" s="43">
        <f>IF(OR(A55="",Q55&lt;=0),"",IFERROR('Parâmetros'!$B$12/Q55,0))</f>
        <v/>
      </c>
      <c r="T55" s="18">
        <f>IF(A55="","",IF(P55="","Informar preço",IF(R55&gt;=N55,"Margem adequada",IF(R55&gt;0,"Revisar preço","Prejuízo"))))</f>
        <v/>
      </c>
      <c r="U55" s="5" t="n"/>
    </row>
    <row r="56">
      <c r="A56" s="4" t="n"/>
      <c r="B56" s="5" t="n"/>
      <c r="C56" s="4" t="n"/>
      <c r="D56" s="5" t="n"/>
      <c r="E56" s="4" t="n"/>
      <c r="F56" s="49" t="n"/>
      <c r="G56" s="34" t="n"/>
      <c r="H56" s="34" t="n"/>
      <c r="I56" s="34" t="n"/>
      <c r="J56" s="35">
        <f>IF(A56="","",SUM(G56:I56))</f>
        <v/>
      </c>
      <c r="K56" s="4" t="n"/>
      <c r="L56" s="50">
        <f>IF(A56="","",IFERROR(VLOOKUP(K56,'Parâmetros'!$A$6:$B$8,2,FALSE),0))</f>
        <v/>
      </c>
      <c r="M56" s="51" t="n"/>
      <c r="N56" s="51" t="n"/>
      <c r="O56" s="35">
        <f>IF(A56="","",IFERROR(J56/(1-L56-M56-N56),0))</f>
        <v/>
      </c>
      <c r="P56" s="34" t="n"/>
      <c r="Q56" s="35">
        <f>IF(OR(A56="",P56=""),"",P56-J56-(P56*L56)-(P56*M56))</f>
        <v/>
      </c>
      <c r="R56" s="52">
        <f>IF(OR(A56="",P56=""),"",IFERROR(Q56/P56,0))</f>
        <v/>
      </c>
      <c r="S56" s="39">
        <f>IF(OR(A56="",Q56&lt;=0),"",IFERROR('Parâmetros'!$B$12/Q56,0))</f>
        <v/>
      </c>
      <c r="T56" s="13">
        <f>IF(A56="","",IF(P56="","Informar preço",IF(R56&gt;=N56,"Margem adequada",IF(R56&gt;0,"Revisar preço","Prejuízo"))))</f>
        <v/>
      </c>
      <c r="U56" s="5" t="n"/>
    </row>
    <row r="57">
      <c r="A57" s="4" t="n"/>
      <c r="B57" s="5" t="n"/>
      <c r="C57" s="4" t="n"/>
      <c r="D57" s="5" t="n"/>
      <c r="E57" s="4" t="n"/>
      <c r="F57" s="49" t="n"/>
      <c r="G57" s="34" t="n"/>
      <c r="H57" s="34" t="n"/>
      <c r="I57" s="34" t="n"/>
      <c r="J57" s="40">
        <f>IF(A57="","",SUM(G57:I57))</f>
        <v/>
      </c>
      <c r="K57" s="4" t="n"/>
      <c r="L57" s="53">
        <f>IF(A57="","",IFERROR(VLOOKUP(K57,'Parâmetros'!$A$6:$B$8,2,FALSE),0))</f>
        <v/>
      </c>
      <c r="M57" s="51" t="n"/>
      <c r="N57" s="51" t="n"/>
      <c r="O57" s="40">
        <f>IF(A57="","",IFERROR(J57/(1-L57-M57-N57),0))</f>
        <v/>
      </c>
      <c r="P57" s="34" t="n"/>
      <c r="Q57" s="40">
        <f>IF(OR(A57="",P57=""),"",P57-J57-(P57*L57)-(P57*M57))</f>
        <v/>
      </c>
      <c r="R57" s="54">
        <f>IF(OR(A57="",P57=""),"",IFERROR(Q57/P57,0))</f>
        <v/>
      </c>
      <c r="S57" s="43">
        <f>IF(OR(A57="",Q57&lt;=0),"",IFERROR('Parâmetros'!$B$12/Q57,0))</f>
        <v/>
      </c>
      <c r="T57" s="18">
        <f>IF(A57="","",IF(P57="","Informar preço",IF(R57&gt;=N57,"Margem adequada",IF(R57&gt;0,"Revisar preço","Prejuízo"))))</f>
        <v/>
      </c>
      <c r="U57" s="5" t="n"/>
    </row>
    <row r="58">
      <c r="A58" s="4" t="n"/>
      <c r="B58" s="5" t="n"/>
      <c r="C58" s="4" t="n"/>
      <c r="D58" s="5" t="n"/>
      <c r="E58" s="4" t="n"/>
      <c r="F58" s="49" t="n"/>
      <c r="G58" s="34" t="n"/>
      <c r="H58" s="34" t="n"/>
      <c r="I58" s="34" t="n"/>
      <c r="J58" s="35">
        <f>IF(A58="","",SUM(G58:I58))</f>
        <v/>
      </c>
      <c r="K58" s="4" t="n"/>
      <c r="L58" s="50">
        <f>IF(A58="","",IFERROR(VLOOKUP(K58,'Parâmetros'!$A$6:$B$8,2,FALSE),0))</f>
        <v/>
      </c>
      <c r="M58" s="51" t="n"/>
      <c r="N58" s="51" t="n"/>
      <c r="O58" s="35">
        <f>IF(A58="","",IFERROR(J58/(1-L58-M58-N58),0))</f>
        <v/>
      </c>
      <c r="P58" s="34" t="n"/>
      <c r="Q58" s="35">
        <f>IF(OR(A58="",P58=""),"",P58-J58-(P58*L58)-(P58*M58))</f>
        <v/>
      </c>
      <c r="R58" s="52">
        <f>IF(OR(A58="",P58=""),"",IFERROR(Q58/P58,0))</f>
        <v/>
      </c>
      <c r="S58" s="39">
        <f>IF(OR(A58="",Q58&lt;=0),"",IFERROR('Parâmetros'!$B$12/Q58,0))</f>
        <v/>
      </c>
      <c r="T58" s="13">
        <f>IF(A58="","",IF(P58="","Informar preço",IF(R58&gt;=N58,"Margem adequada",IF(R58&gt;0,"Revisar preço","Prejuízo"))))</f>
        <v/>
      </c>
      <c r="U58" s="5" t="n"/>
    </row>
    <row r="59">
      <c r="A59" s="4" t="n"/>
      <c r="B59" s="5" t="n"/>
      <c r="C59" s="4" t="n"/>
      <c r="D59" s="5" t="n"/>
      <c r="E59" s="4" t="n"/>
      <c r="F59" s="49" t="n"/>
      <c r="G59" s="34" t="n"/>
      <c r="H59" s="34" t="n"/>
      <c r="I59" s="34" t="n"/>
      <c r="J59" s="40">
        <f>IF(A59="","",SUM(G59:I59))</f>
        <v/>
      </c>
      <c r="K59" s="4" t="n"/>
      <c r="L59" s="53">
        <f>IF(A59="","",IFERROR(VLOOKUP(K59,'Parâmetros'!$A$6:$B$8,2,FALSE),0))</f>
        <v/>
      </c>
      <c r="M59" s="51" t="n"/>
      <c r="N59" s="51" t="n"/>
      <c r="O59" s="40">
        <f>IF(A59="","",IFERROR(J59/(1-L59-M59-N59),0))</f>
        <v/>
      </c>
      <c r="P59" s="34" t="n"/>
      <c r="Q59" s="40">
        <f>IF(OR(A59="",P59=""),"",P59-J59-(P59*L59)-(P59*M59))</f>
        <v/>
      </c>
      <c r="R59" s="54">
        <f>IF(OR(A59="",P59=""),"",IFERROR(Q59/P59,0))</f>
        <v/>
      </c>
      <c r="S59" s="43">
        <f>IF(OR(A59="",Q59&lt;=0),"",IFERROR('Parâmetros'!$B$12/Q59,0))</f>
        <v/>
      </c>
      <c r="T59" s="18">
        <f>IF(A59="","",IF(P59="","Informar preço",IF(R59&gt;=N59,"Margem adequada",IF(R59&gt;0,"Revisar preço","Prejuízo"))))</f>
        <v/>
      </c>
      <c r="U59" s="5" t="n"/>
    </row>
    <row r="60">
      <c r="A60" s="4" t="n"/>
      <c r="B60" s="5" t="n"/>
      <c r="C60" s="4" t="n"/>
      <c r="D60" s="5" t="n"/>
      <c r="E60" s="4" t="n"/>
      <c r="F60" s="49" t="n"/>
      <c r="G60" s="34" t="n"/>
      <c r="H60" s="34" t="n"/>
      <c r="I60" s="34" t="n"/>
      <c r="J60" s="35">
        <f>IF(A60="","",SUM(G60:I60))</f>
        <v/>
      </c>
      <c r="K60" s="4" t="n"/>
      <c r="L60" s="50">
        <f>IF(A60="","",IFERROR(VLOOKUP(K60,'Parâmetros'!$A$6:$B$8,2,FALSE),0))</f>
        <v/>
      </c>
      <c r="M60" s="51" t="n"/>
      <c r="N60" s="51" t="n"/>
      <c r="O60" s="35">
        <f>IF(A60="","",IFERROR(J60/(1-L60-M60-N60),0))</f>
        <v/>
      </c>
      <c r="P60" s="34" t="n"/>
      <c r="Q60" s="35">
        <f>IF(OR(A60="",P60=""),"",P60-J60-(P60*L60)-(P60*M60))</f>
        <v/>
      </c>
      <c r="R60" s="52">
        <f>IF(OR(A60="",P60=""),"",IFERROR(Q60/P60,0))</f>
        <v/>
      </c>
      <c r="S60" s="39">
        <f>IF(OR(A60="",Q60&lt;=0),"",IFERROR('Parâmetros'!$B$12/Q60,0))</f>
        <v/>
      </c>
      <c r="T60" s="13">
        <f>IF(A60="","",IF(P60="","Informar preço",IF(R60&gt;=N60,"Margem adequada",IF(R60&gt;0,"Revisar preço","Prejuízo"))))</f>
        <v/>
      </c>
      <c r="U60" s="5" t="n"/>
    </row>
    <row r="61">
      <c r="A61" s="4" t="n"/>
      <c r="B61" s="5" t="n"/>
      <c r="C61" s="4" t="n"/>
      <c r="D61" s="5" t="n"/>
      <c r="E61" s="4" t="n"/>
      <c r="F61" s="49" t="n"/>
      <c r="G61" s="34" t="n"/>
      <c r="H61" s="34" t="n"/>
      <c r="I61" s="34" t="n"/>
      <c r="J61" s="40">
        <f>IF(A61="","",SUM(G61:I61))</f>
        <v/>
      </c>
      <c r="K61" s="4" t="n"/>
      <c r="L61" s="53">
        <f>IF(A61="","",IFERROR(VLOOKUP(K61,'Parâmetros'!$A$6:$B$8,2,FALSE),0))</f>
        <v/>
      </c>
      <c r="M61" s="51" t="n"/>
      <c r="N61" s="51" t="n"/>
      <c r="O61" s="40">
        <f>IF(A61="","",IFERROR(J61/(1-L61-M61-N61),0))</f>
        <v/>
      </c>
      <c r="P61" s="34" t="n"/>
      <c r="Q61" s="40">
        <f>IF(OR(A61="",P61=""),"",P61-J61-(P61*L61)-(P61*M61))</f>
        <v/>
      </c>
      <c r="R61" s="54">
        <f>IF(OR(A61="",P61=""),"",IFERROR(Q61/P61,0))</f>
        <v/>
      </c>
      <c r="S61" s="43">
        <f>IF(OR(A61="",Q61&lt;=0),"",IFERROR('Parâmetros'!$B$12/Q61,0))</f>
        <v/>
      </c>
      <c r="T61" s="18">
        <f>IF(A61="","",IF(P61="","Informar preço",IF(R61&gt;=N61,"Margem adequada",IF(R61&gt;0,"Revisar preço","Prejuízo"))))</f>
        <v/>
      </c>
      <c r="U61" s="5" t="n"/>
    </row>
    <row r="62">
      <c r="A62" s="4" t="n"/>
      <c r="B62" s="5" t="n"/>
      <c r="C62" s="4" t="n"/>
      <c r="D62" s="5" t="n"/>
      <c r="E62" s="4" t="n"/>
      <c r="F62" s="49" t="n"/>
      <c r="G62" s="34" t="n"/>
      <c r="H62" s="34" t="n"/>
      <c r="I62" s="34" t="n"/>
      <c r="J62" s="35">
        <f>IF(A62="","",SUM(G62:I62))</f>
        <v/>
      </c>
      <c r="K62" s="4" t="n"/>
      <c r="L62" s="50">
        <f>IF(A62="","",IFERROR(VLOOKUP(K62,'Parâmetros'!$A$6:$B$8,2,FALSE),0))</f>
        <v/>
      </c>
      <c r="M62" s="51" t="n"/>
      <c r="N62" s="51" t="n"/>
      <c r="O62" s="35">
        <f>IF(A62="","",IFERROR(J62/(1-L62-M62-N62),0))</f>
        <v/>
      </c>
      <c r="P62" s="34" t="n"/>
      <c r="Q62" s="35">
        <f>IF(OR(A62="",P62=""),"",P62-J62-(P62*L62)-(P62*M62))</f>
        <v/>
      </c>
      <c r="R62" s="52">
        <f>IF(OR(A62="",P62=""),"",IFERROR(Q62/P62,0))</f>
        <v/>
      </c>
      <c r="S62" s="39">
        <f>IF(OR(A62="",Q62&lt;=0),"",IFERROR('Parâmetros'!$B$12/Q62,0))</f>
        <v/>
      </c>
      <c r="T62" s="13">
        <f>IF(A62="","",IF(P62="","Informar preço",IF(R62&gt;=N62,"Margem adequada",IF(R62&gt;0,"Revisar preço","Prejuízo"))))</f>
        <v/>
      </c>
      <c r="U62" s="5" t="n"/>
    </row>
    <row r="63">
      <c r="A63" s="4" t="n"/>
      <c r="B63" s="5" t="n"/>
      <c r="C63" s="4" t="n"/>
      <c r="D63" s="5" t="n"/>
      <c r="E63" s="4" t="n"/>
      <c r="F63" s="49" t="n"/>
      <c r="G63" s="34" t="n"/>
      <c r="H63" s="34" t="n"/>
      <c r="I63" s="34" t="n"/>
      <c r="J63" s="40">
        <f>IF(A63="","",SUM(G63:I63))</f>
        <v/>
      </c>
      <c r="K63" s="4" t="n"/>
      <c r="L63" s="53">
        <f>IF(A63="","",IFERROR(VLOOKUP(K63,'Parâmetros'!$A$6:$B$8,2,FALSE),0))</f>
        <v/>
      </c>
      <c r="M63" s="51" t="n"/>
      <c r="N63" s="51" t="n"/>
      <c r="O63" s="40">
        <f>IF(A63="","",IFERROR(J63/(1-L63-M63-N63),0))</f>
        <v/>
      </c>
      <c r="P63" s="34" t="n"/>
      <c r="Q63" s="40">
        <f>IF(OR(A63="",P63=""),"",P63-J63-(P63*L63)-(P63*M63))</f>
        <v/>
      </c>
      <c r="R63" s="54">
        <f>IF(OR(A63="",P63=""),"",IFERROR(Q63/P63,0))</f>
        <v/>
      </c>
      <c r="S63" s="43">
        <f>IF(OR(A63="",Q63&lt;=0),"",IFERROR('Parâmetros'!$B$12/Q63,0))</f>
        <v/>
      </c>
      <c r="T63" s="18">
        <f>IF(A63="","",IF(P63="","Informar preço",IF(R63&gt;=N63,"Margem adequada",IF(R63&gt;0,"Revisar preço","Prejuízo"))))</f>
        <v/>
      </c>
      <c r="U63" s="5" t="n"/>
    </row>
    <row r="64">
      <c r="A64" s="4" t="n"/>
      <c r="B64" s="5" t="n"/>
      <c r="C64" s="4" t="n"/>
      <c r="D64" s="5" t="n"/>
      <c r="E64" s="4" t="n"/>
      <c r="F64" s="49" t="n"/>
      <c r="G64" s="34" t="n"/>
      <c r="H64" s="34" t="n"/>
      <c r="I64" s="34" t="n"/>
      <c r="J64" s="35">
        <f>IF(A64="","",SUM(G64:I64))</f>
        <v/>
      </c>
      <c r="K64" s="4" t="n"/>
      <c r="L64" s="50">
        <f>IF(A64="","",IFERROR(VLOOKUP(K64,'Parâmetros'!$A$6:$B$8,2,FALSE),0))</f>
        <v/>
      </c>
      <c r="M64" s="51" t="n"/>
      <c r="N64" s="51" t="n"/>
      <c r="O64" s="35">
        <f>IF(A64="","",IFERROR(J64/(1-L64-M64-N64),0))</f>
        <v/>
      </c>
      <c r="P64" s="34" t="n"/>
      <c r="Q64" s="35">
        <f>IF(OR(A64="",P64=""),"",P64-J64-(P64*L64)-(P64*M64))</f>
        <v/>
      </c>
      <c r="R64" s="52">
        <f>IF(OR(A64="",P64=""),"",IFERROR(Q64/P64,0))</f>
        <v/>
      </c>
      <c r="S64" s="39">
        <f>IF(OR(A64="",Q64&lt;=0),"",IFERROR('Parâmetros'!$B$12/Q64,0))</f>
        <v/>
      </c>
      <c r="T64" s="13">
        <f>IF(A64="","",IF(P64="","Informar preço",IF(R64&gt;=N64,"Margem adequada",IF(R64&gt;0,"Revisar preço","Prejuízo"))))</f>
        <v/>
      </c>
      <c r="U64" s="5" t="n"/>
    </row>
    <row r="65">
      <c r="A65" s="4" t="n"/>
      <c r="B65" s="5" t="n"/>
      <c r="C65" s="4" t="n"/>
      <c r="D65" s="5" t="n"/>
      <c r="E65" s="4" t="n"/>
      <c r="F65" s="49" t="n"/>
      <c r="G65" s="34" t="n"/>
      <c r="H65" s="34" t="n"/>
      <c r="I65" s="34" t="n"/>
      <c r="J65" s="40">
        <f>IF(A65="","",SUM(G65:I65))</f>
        <v/>
      </c>
      <c r="K65" s="4" t="n"/>
      <c r="L65" s="53">
        <f>IF(A65="","",IFERROR(VLOOKUP(K65,'Parâmetros'!$A$6:$B$8,2,FALSE),0))</f>
        <v/>
      </c>
      <c r="M65" s="51" t="n"/>
      <c r="N65" s="51" t="n"/>
      <c r="O65" s="40">
        <f>IF(A65="","",IFERROR(J65/(1-L65-M65-N65),0))</f>
        <v/>
      </c>
      <c r="P65" s="34" t="n"/>
      <c r="Q65" s="40">
        <f>IF(OR(A65="",P65=""),"",P65-J65-(P65*L65)-(P65*M65))</f>
        <v/>
      </c>
      <c r="R65" s="54">
        <f>IF(OR(A65="",P65=""),"",IFERROR(Q65/P65,0))</f>
        <v/>
      </c>
      <c r="S65" s="43">
        <f>IF(OR(A65="",Q65&lt;=0),"",IFERROR('Parâmetros'!$B$12/Q65,0))</f>
        <v/>
      </c>
      <c r="T65" s="18">
        <f>IF(A65="","",IF(P65="","Informar preço",IF(R65&gt;=N65,"Margem adequada",IF(R65&gt;0,"Revisar preço","Prejuízo"))))</f>
        <v/>
      </c>
      <c r="U65" s="5" t="n"/>
    </row>
    <row r="66">
      <c r="A66" s="4" t="n"/>
      <c r="B66" s="5" t="n"/>
      <c r="C66" s="4" t="n"/>
      <c r="D66" s="5" t="n"/>
      <c r="E66" s="4" t="n"/>
      <c r="F66" s="49" t="n"/>
      <c r="G66" s="34" t="n"/>
      <c r="H66" s="34" t="n"/>
      <c r="I66" s="34" t="n"/>
      <c r="J66" s="35">
        <f>IF(A66="","",SUM(G66:I66))</f>
        <v/>
      </c>
      <c r="K66" s="4" t="n"/>
      <c r="L66" s="50">
        <f>IF(A66="","",IFERROR(VLOOKUP(K66,'Parâmetros'!$A$6:$B$8,2,FALSE),0))</f>
        <v/>
      </c>
      <c r="M66" s="51" t="n"/>
      <c r="N66" s="51" t="n"/>
      <c r="O66" s="35">
        <f>IF(A66="","",IFERROR(J66/(1-L66-M66-N66),0))</f>
        <v/>
      </c>
      <c r="P66" s="34" t="n"/>
      <c r="Q66" s="35">
        <f>IF(OR(A66="",P66=""),"",P66-J66-(P66*L66)-(P66*M66))</f>
        <v/>
      </c>
      <c r="R66" s="52">
        <f>IF(OR(A66="",P66=""),"",IFERROR(Q66/P66,0))</f>
        <v/>
      </c>
      <c r="S66" s="39">
        <f>IF(OR(A66="",Q66&lt;=0),"",IFERROR('Parâmetros'!$B$12/Q66,0))</f>
        <v/>
      </c>
      <c r="T66" s="13">
        <f>IF(A66="","",IF(P66="","Informar preço",IF(R66&gt;=N66,"Margem adequada",IF(R66&gt;0,"Revisar preço","Prejuízo"))))</f>
        <v/>
      </c>
      <c r="U66" s="5" t="n"/>
    </row>
    <row r="67">
      <c r="A67" s="4" t="n"/>
      <c r="B67" s="5" t="n"/>
      <c r="C67" s="4" t="n"/>
      <c r="D67" s="5" t="n"/>
      <c r="E67" s="4" t="n"/>
      <c r="F67" s="49" t="n"/>
      <c r="G67" s="34" t="n"/>
      <c r="H67" s="34" t="n"/>
      <c r="I67" s="34" t="n"/>
      <c r="J67" s="40">
        <f>IF(A67="","",SUM(G67:I67))</f>
        <v/>
      </c>
      <c r="K67" s="4" t="n"/>
      <c r="L67" s="53">
        <f>IF(A67="","",IFERROR(VLOOKUP(K67,'Parâmetros'!$A$6:$B$8,2,FALSE),0))</f>
        <v/>
      </c>
      <c r="M67" s="51" t="n"/>
      <c r="N67" s="51" t="n"/>
      <c r="O67" s="40">
        <f>IF(A67="","",IFERROR(J67/(1-L67-M67-N67),0))</f>
        <v/>
      </c>
      <c r="P67" s="34" t="n"/>
      <c r="Q67" s="40">
        <f>IF(OR(A67="",P67=""),"",P67-J67-(P67*L67)-(P67*M67))</f>
        <v/>
      </c>
      <c r="R67" s="54">
        <f>IF(OR(A67="",P67=""),"",IFERROR(Q67/P67,0))</f>
        <v/>
      </c>
      <c r="S67" s="43">
        <f>IF(OR(A67="",Q67&lt;=0),"",IFERROR('Parâmetros'!$B$12/Q67,0))</f>
        <v/>
      </c>
      <c r="T67" s="18">
        <f>IF(A67="","",IF(P67="","Informar preço",IF(R67&gt;=N67,"Margem adequada",IF(R67&gt;0,"Revisar preço","Prejuízo"))))</f>
        <v/>
      </c>
      <c r="U67" s="5" t="n"/>
    </row>
    <row r="68">
      <c r="A68" s="4" t="n"/>
      <c r="B68" s="5" t="n"/>
      <c r="C68" s="4" t="n"/>
      <c r="D68" s="5" t="n"/>
      <c r="E68" s="4" t="n"/>
      <c r="F68" s="49" t="n"/>
      <c r="G68" s="34" t="n"/>
      <c r="H68" s="34" t="n"/>
      <c r="I68" s="34" t="n"/>
      <c r="J68" s="35">
        <f>IF(A68="","",SUM(G68:I68))</f>
        <v/>
      </c>
      <c r="K68" s="4" t="n"/>
      <c r="L68" s="50">
        <f>IF(A68="","",IFERROR(VLOOKUP(K68,'Parâmetros'!$A$6:$B$8,2,FALSE),0))</f>
        <v/>
      </c>
      <c r="M68" s="51" t="n"/>
      <c r="N68" s="51" t="n"/>
      <c r="O68" s="35">
        <f>IF(A68="","",IFERROR(J68/(1-L68-M68-N68),0))</f>
        <v/>
      </c>
      <c r="P68" s="34" t="n"/>
      <c r="Q68" s="35">
        <f>IF(OR(A68="",P68=""),"",P68-J68-(P68*L68)-(P68*M68))</f>
        <v/>
      </c>
      <c r="R68" s="52">
        <f>IF(OR(A68="",P68=""),"",IFERROR(Q68/P68,0))</f>
        <v/>
      </c>
      <c r="S68" s="39">
        <f>IF(OR(A68="",Q68&lt;=0),"",IFERROR('Parâmetros'!$B$12/Q68,0))</f>
        <v/>
      </c>
      <c r="T68" s="13">
        <f>IF(A68="","",IF(P68="","Informar preço",IF(R68&gt;=N68,"Margem adequada",IF(R68&gt;0,"Revisar preço","Prejuízo"))))</f>
        <v/>
      </c>
      <c r="U68" s="5" t="n"/>
    </row>
    <row r="69">
      <c r="A69" s="4" t="n"/>
      <c r="B69" s="5" t="n"/>
      <c r="C69" s="4" t="n"/>
      <c r="D69" s="5" t="n"/>
      <c r="E69" s="4" t="n"/>
      <c r="F69" s="49" t="n"/>
      <c r="G69" s="34" t="n"/>
      <c r="H69" s="34" t="n"/>
      <c r="I69" s="34" t="n"/>
      <c r="J69" s="40">
        <f>IF(A69="","",SUM(G69:I69))</f>
        <v/>
      </c>
      <c r="K69" s="4" t="n"/>
      <c r="L69" s="53">
        <f>IF(A69="","",IFERROR(VLOOKUP(K69,'Parâmetros'!$A$6:$B$8,2,FALSE),0))</f>
        <v/>
      </c>
      <c r="M69" s="51" t="n"/>
      <c r="N69" s="51" t="n"/>
      <c r="O69" s="40">
        <f>IF(A69="","",IFERROR(J69/(1-L69-M69-N69),0))</f>
        <v/>
      </c>
      <c r="P69" s="34" t="n"/>
      <c r="Q69" s="40">
        <f>IF(OR(A69="",P69=""),"",P69-J69-(P69*L69)-(P69*M69))</f>
        <v/>
      </c>
      <c r="R69" s="54">
        <f>IF(OR(A69="",P69=""),"",IFERROR(Q69/P69,0))</f>
        <v/>
      </c>
      <c r="S69" s="43">
        <f>IF(OR(A69="",Q69&lt;=0),"",IFERROR('Parâmetros'!$B$12/Q69,0))</f>
        <v/>
      </c>
      <c r="T69" s="18">
        <f>IF(A69="","",IF(P69="","Informar preço",IF(R69&gt;=N69,"Margem adequada",IF(R69&gt;0,"Revisar preço","Prejuízo"))))</f>
        <v/>
      </c>
      <c r="U69" s="5" t="n"/>
    </row>
    <row r="70">
      <c r="A70" s="4" t="n"/>
      <c r="B70" s="5" t="n"/>
      <c r="C70" s="4" t="n"/>
      <c r="D70" s="5" t="n"/>
      <c r="E70" s="4" t="n"/>
      <c r="F70" s="49" t="n"/>
      <c r="G70" s="34" t="n"/>
      <c r="H70" s="34" t="n"/>
      <c r="I70" s="34" t="n"/>
      <c r="J70" s="35">
        <f>IF(A70="","",SUM(G70:I70))</f>
        <v/>
      </c>
      <c r="K70" s="4" t="n"/>
      <c r="L70" s="50">
        <f>IF(A70="","",IFERROR(VLOOKUP(K70,'Parâmetros'!$A$6:$B$8,2,FALSE),0))</f>
        <v/>
      </c>
      <c r="M70" s="51" t="n"/>
      <c r="N70" s="51" t="n"/>
      <c r="O70" s="35">
        <f>IF(A70="","",IFERROR(J70/(1-L70-M70-N70),0))</f>
        <v/>
      </c>
      <c r="P70" s="34" t="n"/>
      <c r="Q70" s="35">
        <f>IF(OR(A70="",P70=""),"",P70-J70-(P70*L70)-(P70*M70))</f>
        <v/>
      </c>
      <c r="R70" s="52">
        <f>IF(OR(A70="",P70=""),"",IFERROR(Q70/P70,0))</f>
        <v/>
      </c>
      <c r="S70" s="39">
        <f>IF(OR(A70="",Q70&lt;=0),"",IFERROR('Parâmetros'!$B$12/Q70,0))</f>
        <v/>
      </c>
      <c r="T70" s="13">
        <f>IF(A70="","",IF(P70="","Informar preço",IF(R70&gt;=N70,"Margem adequada",IF(R70&gt;0,"Revisar preço","Prejuízo"))))</f>
        <v/>
      </c>
      <c r="U70" s="5" t="n"/>
    </row>
    <row r="71">
      <c r="A71" s="4" t="n"/>
      <c r="B71" s="5" t="n"/>
      <c r="C71" s="4" t="n"/>
      <c r="D71" s="5" t="n"/>
      <c r="E71" s="4" t="n"/>
      <c r="F71" s="49" t="n"/>
      <c r="G71" s="34" t="n"/>
      <c r="H71" s="34" t="n"/>
      <c r="I71" s="34" t="n"/>
      <c r="J71" s="40">
        <f>IF(A71="","",SUM(G71:I71))</f>
        <v/>
      </c>
      <c r="K71" s="4" t="n"/>
      <c r="L71" s="53">
        <f>IF(A71="","",IFERROR(VLOOKUP(K71,'Parâmetros'!$A$6:$B$8,2,FALSE),0))</f>
        <v/>
      </c>
      <c r="M71" s="51" t="n"/>
      <c r="N71" s="51" t="n"/>
      <c r="O71" s="40">
        <f>IF(A71="","",IFERROR(J71/(1-L71-M71-N71),0))</f>
        <v/>
      </c>
      <c r="P71" s="34" t="n"/>
      <c r="Q71" s="40">
        <f>IF(OR(A71="",P71=""),"",P71-J71-(P71*L71)-(P71*M71))</f>
        <v/>
      </c>
      <c r="R71" s="54">
        <f>IF(OR(A71="",P71=""),"",IFERROR(Q71/P71,0))</f>
        <v/>
      </c>
      <c r="S71" s="43">
        <f>IF(OR(A71="",Q71&lt;=0),"",IFERROR('Parâmetros'!$B$12/Q71,0))</f>
        <v/>
      </c>
      <c r="T71" s="18">
        <f>IF(A71="","",IF(P71="","Informar preço",IF(R71&gt;=N71,"Margem adequada",IF(R71&gt;0,"Revisar preço","Prejuízo"))))</f>
        <v/>
      </c>
      <c r="U71" s="5" t="n"/>
    </row>
    <row r="72">
      <c r="A72" s="4" t="n"/>
      <c r="B72" s="5" t="n"/>
      <c r="C72" s="4" t="n"/>
      <c r="D72" s="5" t="n"/>
      <c r="E72" s="4" t="n"/>
      <c r="F72" s="49" t="n"/>
      <c r="G72" s="34" t="n"/>
      <c r="H72" s="34" t="n"/>
      <c r="I72" s="34" t="n"/>
      <c r="J72" s="35">
        <f>IF(A72="","",SUM(G72:I72))</f>
        <v/>
      </c>
      <c r="K72" s="4" t="n"/>
      <c r="L72" s="50">
        <f>IF(A72="","",IFERROR(VLOOKUP(K72,'Parâmetros'!$A$6:$B$8,2,FALSE),0))</f>
        <v/>
      </c>
      <c r="M72" s="51" t="n"/>
      <c r="N72" s="51" t="n"/>
      <c r="O72" s="35">
        <f>IF(A72="","",IFERROR(J72/(1-L72-M72-N72),0))</f>
        <v/>
      </c>
      <c r="P72" s="34" t="n"/>
      <c r="Q72" s="35">
        <f>IF(OR(A72="",P72=""),"",P72-J72-(P72*L72)-(P72*M72))</f>
        <v/>
      </c>
      <c r="R72" s="52">
        <f>IF(OR(A72="",P72=""),"",IFERROR(Q72/P72,0))</f>
        <v/>
      </c>
      <c r="S72" s="39">
        <f>IF(OR(A72="",Q72&lt;=0),"",IFERROR('Parâmetros'!$B$12/Q72,0))</f>
        <v/>
      </c>
      <c r="T72" s="13">
        <f>IF(A72="","",IF(P72="","Informar preço",IF(R72&gt;=N72,"Margem adequada",IF(R72&gt;0,"Revisar preço","Prejuízo"))))</f>
        <v/>
      </c>
      <c r="U72" s="5" t="n"/>
    </row>
    <row r="73">
      <c r="A73" s="4" t="n"/>
      <c r="B73" s="5" t="n"/>
      <c r="C73" s="4" t="n"/>
      <c r="D73" s="5" t="n"/>
      <c r="E73" s="4" t="n"/>
      <c r="F73" s="49" t="n"/>
      <c r="G73" s="34" t="n"/>
      <c r="H73" s="34" t="n"/>
      <c r="I73" s="34" t="n"/>
      <c r="J73" s="40">
        <f>IF(A73="","",SUM(G73:I73))</f>
        <v/>
      </c>
      <c r="K73" s="4" t="n"/>
      <c r="L73" s="53">
        <f>IF(A73="","",IFERROR(VLOOKUP(K73,'Parâmetros'!$A$6:$B$8,2,FALSE),0))</f>
        <v/>
      </c>
      <c r="M73" s="51" t="n"/>
      <c r="N73" s="51" t="n"/>
      <c r="O73" s="40">
        <f>IF(A73="","",IFERROR(J73/(1-L73-M73-N73),0))</f>
        <v/>
      </c>
      <c r="P73" s="34" t="n"/>
      <c r="Q73" s="40">
        <f>IF(OR(A73="",P73=""),"",P73-J73-(P73*L73)-(P73*M73))</f>
        <v/>
      </c>
      <c r="R73" s="54">
        <f>IF(OR(A73="",P73=""),"",IFERROR(Q73/P73,0))</f>
        <v/>
      </c>
      <c r="S73" s="43">
        <f>IF(OR(A73="",Q73&lt;=0),"",IFERROR('Parâmetros'!$B$12/Q73,0))</f>
        <v/>
      </c>
      <c r="T73" s="18">
        <f>IF(A73="","",IF(P73="","Informar preço",IF(R73&gt;=N73,"Margem adequada",IF(R73&gt;0,"Revisar preço","Prejuízo"))))</f>
        <v/>
      </c>
      <c r="U73" s="5" t="n"/>
    </row>
    <row r="74">
      <c r="A74" s="4" t="n"/>
      <c r="B74" s="5" t="n"/>
      <c r="C74" s="4" t="n"/>
      <c r="D74" s="5" t="n"/>
      <c r="E74" s="4" t="n"/>
      <c r="F74" s="49" t="n"/>
      <c r="G74" s="34" t="n"/>
      <c r="H74" s="34" t="n"/>
      <c r="I74" s="34" t="n"/>
      <c r="J74" s="35">
        <f>IF(A74="","",SUM(G74:I74))</f>
        <v/>
      </c>
      <c r="K74" s="4" t="n"/>
      <c r="L74" s="50">
        <f>IF(A74="","",IFERROR(VLOOKUP(K74,'Parâmetros'!$A$6:$B$8,2,FALSE),0))</f>
        <v/>
      </c>
      <c r="M74" s="51" t="n"/>
      <c r="N74" s="51" t="n"/>
      <c r="O74" s="35">
        <f>IF(A74="","",IFERROR(J74/(1-L74-M74-N74),0))</f>
        <v/>
      </c>
      <c r="P74" s="34" t="n"/>
      <c r="Q74" s="35">
        <f>IF(OR(A74="",P74=""),"",P74-J74-(P74*L74)-(P74*M74))</f>
        <v/>
      </c>
      <c r="R74" s="52">
        <f>IF(OR(A74="",P74=""),"",IFERROR(Q74/P74,0))</f>
        <v/>
      </c>
      <c r="S74" s="39">
        <f>IF(OR(A74="",Q74&lt;=0),"",IFERROR('Parâmetros'!$B$12/Q74,0))</f>
        <v/>
      </c>
      <c r="T74" s="13">
        <f>IF(A74="","",IF(P74="","Informar preço",IF(R74&gt;=N74,"Margem adequada",IF(R74&gt;0,"Revisar preço","Prejuízo"))))</f>
        <v/>
      </c>
      <c r="U74" s="5" t="n"/>
    </row>
    <row r="75">
      <c r="A75" s="4" t="n"/>
      <c r="B75" s="5" t="n"/>
      <c r="C75" s="4" t="n"/>
      <c r="D75" s="5" t="n"/>
      <c r="E75" s="4" t="n"/>
      <c r="F75" s="49" t="n"/>
      <c r="G75" s="34" t="n"/>
      <c r="H75" s="34" t="n"/>
      <c r="I75" s="34" t="n"/>
      <c r="J75" s="40">
        <f>IF(A75="","",SUM(G75:I75))</f>
        <v/>
      </c>
      <c r="K75" s="4" t="n"/>
      <c r="L75" s="53">
        <f>IF(A75="","",IFERROR(VLOOKUP(K75,'Parâmetros'!$A$6:$B$8,2,FALSE),0))</f>
        <v/>
      </c>
      <c r="M75" s="51" t="n"/>
      <c r="N75" s="51" t="n"/>
      <c r="O75" s="40">
        <f>IF(A75="","",IFERROR(J75/(1-L75-M75-N75),0))</f>
        <v/>
      </c>
      <c r="P75" s="34" t="n"/>
      <c r="Q75" s="40">
        <f>IF(OR(A75="",P75=""),"",P75-J75-(P75*L75)-(P75*M75))</f>
        <v/>
      </c>
      <c r="R75" s="54">
        <f>IF(OR(A75="",P75=""),"",IFERROR(Q75/P75,0))</f>
        <v/>
      </c>
      <c r="S75" s="43">
        <f>IF(OR(A75="",Q75&lt;=0),"",IFERROR('Parâmetros'!$B$12/Q75,0))</f>
        <v/>
      </c>
      <c r="T75" s="18">
        <f>IF(A75="","",IF(P75="","Informar preço",IF(R75&gt;=N75,"Margem adequada",IF(R75&gt;0,"Revisar preço","Prejuízo"))))</f>
        <v/>
      </c>
      <c r="U75" s="5" t="n"/>
    </row>
    <row r="76">
      <c r="A76" s="4" t="n"/>
      <c r="B76" s="5" t="n"/>
      <c r="C76" s="4" t="n"/>
      <c r="D76" s="5" t="n"/>
      <c r="E76" s="4" t="n"/>
      <c r="F76" s="49" t="n"/>
      <c r="G76" s="34" t="n"/>
      <c r="H76" s="34" t="n"/>
      <c r="I76" s="34" t="n"/>
      <c r="J76" s="35">
        <f>IF(A76="","",SUM(G76:I76))</f>
        <v/>
      </c>
      <c r="K76" s="4" t="n"/>
      <c r="L76" s="50">
        <f>IF(A76="","",IFERROR(VLOOKUP(K76,'Parâmetros'!$A$6:$B$8,2,FALSE),0))</f>
        <v/>
      </c>
      <c r="M76" s="51" t="n"/>
      <c r="N76" s="51" t="n"/>
      <c r="O76" s="35">
        <f>IF(A76="","",IFERROR(J76/(1-L76-M76-N76),0))</f>
        <v/>
      </c>
      <c r="P76" s="34" t="n"/>
      <c r="Q76" s="35">
        <f>IF(OR(A76="",P76=""),"",P76-J76-(P76*L76)-(P76*M76))</f>
        <v/>
      </c>
      <c r="R76" s="52">
        <f>IF(OR(A76="",P76=""),"",IFERROR(Q76/P76,0))</f>
        <v/>
      </c>
      <c r="S76" s="39">
        <f>IF(OR(A76="",Q76&lt;=0),"",IFERROR('Parâmetros'!$B$12/Q76,0))</f>
        <v/>
      </c>
      <c r="T76" s="13">
        <f>IF(A76="","",IF(P76="","Informar preço",IF(R76&gt;=N76,"Margem adequada",IF(R76&gt;0,"Revisar preço","Prejuízo"))))</f>
        <v/>
      </c>
      <c r="U76" s="5" t="n"/>
    </row>
    <row r="77">
      <c r="A77" s="4" t="n"/>
      <c r="B77" s="5" t="n"/>
      <c r="C77" s="4" t="n"/>
      <c r="D77" s="5" t="n"/>
      <c r="E77" s="4" t="n"/>
      <c r="F77" s="49" t="n"/>
      <c r="G77" s="34" t="n"/>
      <c r="H77" s="34" t="n"/>
      <c r="I77" s="34" t="n"/>
      <c r="J77" s="40">
        <f>IF(A77="","",SUM(G77:I77))</f>
        <v/>
      </c>
      <c r="K77" s="4" t="n"/>
      <c r="L77" s="53">
        <f>IF(A77="","",IFERROR(VLOOKUP(K77,'Parâmetros'!$A$6:$B$8,2,FALSE),0))</f>
        <v/>
      </c>
      <c r="M77" s="51" t="n"/>
      <c r="N77" s="51" t="n"/>
      <c r="O77" s="40">
        <f>IF(A77="","",IFERROR(J77/(1-L77-M77-N77),0))</f>
        <v/>
      </c>
      <c r="P77" s="34" t="n"/>
      <c r="Q77" s="40">
        <f>IF(OR(A77="",P77=""),"",P77-J77-(P77*L77)-(P77*M77))</f>
        <v/>
      </c>
      <c r="R77" s="54">
        <f>IF(OR(A77="",P77=""),"",IFERROR(Q77/P77,0))</f>
        <v/>
      </c>
      <c r="S77" s="43">
        <f>IF(OR(A77="",Q77&lt;=0),"",IFERROR('Parâmetros'!$B$12/Q77,0))</f>
        <v/>
      </c>
      <c r="T77" s="18">
        <f>IF(A77="","",IF(P77="","Informar preço",IF(R77&gt;=N77,"Margem adequada",IF(R77&gt;0,"Revisar preço","Prejuízo"))))</f>
        <v/>
      </c>
      <c r="U77" s="5" t="n"/>
    </row>
    <row r="78">
      <c r="A78" s="4" t="n"/>
      <c r="B78" s="5" t="n"/>
      <c r="C78" s="4" t="n"/>
      <c r="D78" s="5" t="n"/>
      <c r="E78" s="4" t="n"/>
      <c r="F78" s="49" t="n"/>
      <c r="G78" s="34" t="n"/>
      <c r="H78" s="34" t="n"/>
      <c r="I78" s="34" t="n"/>
      <c r="J78" s="35">
        <f>IF(A78="","",SUM(G78:I78))</f>
        <v/>
      </c>
      <c r="K78" s="4" t="n"/>
      <c r="L78" s="50">
        <f>IF(A78="","",IFERROR(VLOOKUP(K78,'Parâmetros'!$A$6:$B$8,2,FALSE),0))</f>
        <v/>
      </c>
      <c r="M78" s="51" t="n"/>
      <c r="N78" s="51" t="n"/>
      <c r="O78" s="35">
        <f>IF(A78="","",IFERROR(J78/(1-L78-M78-N78),0))</f>
        <v/>
      </c>
      <c r="P78" s="34" t="n"/>
      <c r="Q78" s="35">
        <f>IF(OR(A78="",P78=""),"",P78-J78-(P78*L78)-(P78*M78))</f>
        <v/>
      </c>
      <c r="R78" s="52">
        <f>IF(OR(A78="",P78=""),"",IFERROR(Q78/P78,0))</f>
        <v/>
      </c>
      <c r="S78" s="39">
        <f>IF(OR(A78="",Q78&lt;=0),"",IFERROR('Parâmetros'!$B$12/Q78,0))</f>
        <v/>
      </c>
      <c r="T78" s="13">
        <f>IF(A78="","",IF(P78="","Informar preço",IF(R78&gt;=N78,"Margem adequada",IF(R78&gt;0,"Revisar preço","Prejuízo"))))</f>
        <v/>
      </c>
      <c r="U78" s="5" t="n"/>
    </row>
    <row r="79">
      <c r="A79" s="4" t="n"/>
      <c r="B79" s="5" t="n"/>
      <c r="C79" s="4" t="n"/>
      <c r="D79" s="5" t="n"/>
      <c r="E79" s="4" t="n"/>
      <c r="F79" s="49" t="n"/>
      <c r="G79" s="34" t="n"/>
      <c r="H79" s="34" t="n"/>
      <c r="I79" s="34" t="n"/>
      <c r="J79" s="40">
        <f>IF(A79="","",SUM(G79:I79))</f>
        <v/>
      </c>
      <c r="K79" s="4" t="n"/>
      <c r="L79" s="53">
        <f>IF(A79="","",IFERROR(VLOOKUP(K79,'Parâmetros'!$A$6:$B$8,2,FALSE),0))</f>
        <v/>
      </c>
      <c r="M79" s="51" t="n"/>
      <c r="N79" s="51" t="n"/>
      <c r="O79" s="40">
        <f>IF(A79="","",IFERROR(J79/(1-L79-M79-N79),0))</f>
        <v/>
      </c>
      <c r="P79" s="34" t="n"/>
      <c r="Q79" s="40">
        <f>IF(OR(A79="",P79=""),"",P79-J79-(P79*L79)-(P79*M79))</f>
        <v/>
      </c>
      <c r="R79" s="54">
        <f>IF(OR(A79="",P79=""),"",IFERROR(Q79/P79,0))</f>
        <v/>
      </c>
      <c r="S79" s="43">
        <f>IF(OR(A79="",Q79&lt;=0),"",IFERROR('Parâmetros'!$B$12/Q79,0))</f>
        <v/>
      </c>
      <c r="T79" s="18">
        <f>IF(A79="","",IF(P79="","Informar preço",IF(R79&gt;=N79,"Margem adequada",IF(R79&gt;0,"Revisar preço","Prejuízo"))))</f>
        <v/>
      </c>
      <c r="U79" s="5" t="n"/>
    </row>
    <row r="80">
      <c r="A80" s="4" t="n"/>
      <c r="B80" s="5" t="n"/>
      <c r="C80" s="4" t="n"/>
      <c r="D80" s="5" t="n"/>
      <c r="E80" s="4" t="n"/>
      <c r="F80" s="49" t="n"/>
      <c r="G80" s="34" t="n"/>
      <c r="H80" s="34" t="n"/>
      <c r="I80" s="34" t="n"/>
      <c r="J80" s="35">
        <f>IF(A80="","",SUM(G80:I80))</f>
        <v/>
      </c>
      <c r="K80" s="4" t="n"/>
      <c r="L80" s="50">
        <f>IF(A80="","",IFERROR(VLOOKUP(K80,'Parâmetros'!$A$6:$B$8,2,FALSE),0))</f>
        <v/>
      </c>
      <c r="M80" s="51" t="n"/>
      <c r="N80" s="51" t="n"/>
      <c r="O80" s="35">
        <f>IF(A80="","",IFERROR(J80/(1-L80-M80-N80),0))</f>
        <v/>
      </c>
      <c r="P80" s="34" t="n"/>
      <c r="Q80" s="35">
        <f>IF(OR(A80="",P80=""),"",P80-J80-(P80*L80)-(P80*M80))</f>
        <v/>
      </c>
      <c r="R80" s="52">
        <f>IF(OR(A80="",P80=""),"",IFERROR(Q80/P80,0))</f>
        <v/>
      </c>
      <c r="S80" s="39">
        <f>IF(OR(A80="",Q80&lt;=0),"",IFERROR('Parâmetros'!$B$12/Q80,0))</f>
        <v/>
      </c>
      <c r="T80" s="13">
        <f>IF(A80="","",IF(P80="","Informar preço",IF(R80&gt;=N80,"Margem adequada",IF(R80&gt;0,"Revisar preço","Prejuízo"))))</f>
        <v/>
      </c>
      <c r="U80" s="5" t="n"/>
    </row>
    <row r="81">
      <c r="A81" s="4" t="n"/>
      <c r="B81" s="5" t="n"/>
      <c r="C81" s="4" t="n"/>
      <c r="D81" s="5" t="n"/>
      <c r="E81" s="4" t="n"/>
      <c r="F81" s="49" t="n"/>
      <c r="G81" s="34" t="n"/>
      <c r="H81" s="34" t="n"/>
      <c r="I81" s="34" t="n"/>
      <c r="J81" s="40">
        <f>IF(A81="","",SUM(G81:I81))</f>
        <v/>
      </c>
      <c r="K81" s="4" t="n"/>
      <c r="L81" s="53">
        <f>IF(A81="","",IFERROR(VLOOKUP(K81,'Parâmetros'!$A$6:$B$8,2,FALSE),0))</f>
        <v/>
      </c>
      <c r="M81" s="51" t="n"/>
      <c r="N81" s="51" t="n"/>
      <c r="O81" s="40">
        <f>IF(A81="","",IFERROR(J81/(1-L81-M81-N81),0))</f>
        <v/>
      </c>
      <c r="P81" s="34" t="n"/>
      <c r="Q81" s="40">
        <f>IF(OR(A81="",P81=""),"",P81-J81-(P81*L81)-(P81*M81))</f>
        <v/>
      </c>
      <c r="R81" s="54">
        <f>IF(OR(A81="",P81=""),"",IFERROR(Q81/P81,0))</f>
        <v/>
      </c>
      <c r="S81" s="43">
        <f>IF(OR(A81="",Q81&lt;=0),"",IFERROR('Parâmetros'!$B$12/Q81,0))</f>
        <v/>
      </c>
      <c r="T81" s="18">
        <f>IF(A81="","",IF(P81="","Informar preço",IF(R81&gt;=N81,"Margem adequada",IF(R81&gt;0,"Revisar preço","Prejuízo"))))</f>
        <v/>
      </c>
      <c r="U81" s="5" t="n"/>
    </row>
    <row r="82">
      <c r="A82" s="4" t="n"/>
      <c r="B82" s="5" t="n"/>
      <c r="C82" s="4" t="n"/>
      <c r="D82" s="5" t="n"/>
      <c r="E82" s="4" t="n"/>
      <c r="F82" s="49" t="n"/>
      <c r="G82" s="34" t="n"/>
      <c r="H82" s="34" t="n"/>
      <c r="I82" s="34" t="n"/>
      <c r="J82" s="35">
        <f>IF(A82="","",SUM(G82:I82))</f>
        <v/>
      </c>
      <c r="K82" s="4" t="n"/>
      <c r="L82" s="50">
        <f>IF(A82="","",IFERROR(VLOOKUP(K82,'Parâmetros'!$A$6:$B$8,2,FALSE),0))</f>
        <v/>
      </c>
      <c r="M82" s="51" t="n"/>
      <c r="N82" s="51" t="n"/>
      <c r="O82" s="35">
        <f>IF(A82="","",IFERROR(J82/(1-L82-M82-N82),0))</f>
        <v/>
      </c>
      <c r="P82" s="34" t="n"/>
      <c r="Q82" s="35">
        <f>IF(OR(A82="",P82=""),"",P82-J82-(P82*L82)-(P82*M82))</f>
        <v/>
      </c>
      <c r="R82" s="52">
        <f>IF(OR(A82="",P82=""),"",IFERROR(Q82/P82,0))</f>
        <v/>
      </c>
      <c r="S82" s="39">
        <f>IF(OR(A82="",Q82&lt;=0),"",IFERROR('Parâmetros'!$B$12/Q82,0))</f>
        <v/>
      </c>
      <c r="T82" s="13">
        <f>IF(A82="","",IF(P82="","Informar preço",IF(R82&gt;=N82,"Margem adequada",IF(R82&gt;0,"Revisar preço","Prejuízo"))))</f>
        <v/>
      </c>
      <c r="U82" s="5" t="n"/>
    </row>
    <row r="83">
      <c r="A83" s="4" t="n"/>
      <c r="B83" s="5" t="n"/>
      <c r="C83" s="4" t="n"/>
      <c r="D83" s="5" t="n"/>
      <c r="E83" s="4" t="n"/>
      <c r="F83" s="49" t="n"/>
      <c r="G83" s="34" t="n"/>
      <c r="H83" s="34" t="n"/>
      <c r="I83" s="34" t="n"/>
      <c r="J83" s="40">
        <f>IF(A83="","",SUM(G83:I83))</f>
        <v/>
      </c>
      <c r="K83" s="4" t="n"/>
      <c r="L83" s="53">
        <f>IF(A83="","",IFERROR(VLOOKUP(K83,'Parâmetros'!$A$6:$B$8,2,FALSE),0))</f>
        <v/>
      </c>
      <c r="M83" s="51" t="n"/>
      <c r="N83" s="51" t="n"/>
      <c r="O83" s="40">
        <f>IF(A83="","",IFERROR(J83/(1-L83-M83-N83),0))</f>
        <v/>
      </c>
      <c r="P83" s="34" t="n"/>
      <c r="Q83" s="40">
        <f>IF(OR(A83="",P83=""),"",P83-J83-(P83*L83)-(P83*M83))</f>
        <v/>
      </c>
      <c r="R83" s="54">
        <f>IF(OR(A83="",P83=""),"",IFERROR(Q83/P83,0))</f>
        <v/>
      </c>
      <c r="S83" s="43">
        <f>IF(OR(A83="",Q83&lt;=0),"",IFERROR('Parâmetros'!$B$12/Q83,0))</f>
        <v/>
      </c>
      <c r="T83" s="18">
        <f>IF(A83="","",IF(P83="","Informar preço",IF(R83&gt;=N83,"Margem adequada",IF(R83&gt;0,"Revisar preço","Prejuízo"))))</f>
        <v/>
      </c>
      <c r="U83" s="5" t="n"/>
    </row>
    <row r="84">
      <c r="A84" s="4" t="n"/>
      <c r="B84" s="5" t="n"/>
      <c r="C84" s="4" t="n"/>
      <c r="D84" s="5" t="n"/>
      <c r="E84" s="4" t="n"/>
      <c r="F84" s="49" t="n"/>
      <c r="G84" s="34" t="n"/>
      <c r="H84" s="34" t="n"/>
      <c r="I84" s="34" t="n"/>
      <c r="J84" s="35">
        <f>IF(A84="","",SUM(G84:I84))</f>
        <v/>
      </c>
      <c r="K84" s="4" t="n"/>
      <c r="L84" s="50">
        <f>IF(A84="","",IFERROR(VLOOKUP(K84,'Parâmetros'!$A$6:$B$8,2,FALSE),0))</f>
        <v/>
      </c>
      <c r="M84" s="51" t="n"/>
      <c r="N84" s="51" t="n"/>
      <c r="O84" s="35">
        <f>IF(A84="","",IFERROR(J84/(1-L84-M84-N84),0))</f>
        <v/>
      </c>
      <c r="P84" s="34" t="n"/>
      <c r="Q84" s="35">
        <f>IF(OR(A84="",P84=""),"",P84-J84-(P84*L84)-(P84*M84))</f>
        <v/>
      </c>
      <c r="R84" s="52">
        <f>IF(OR(A84="",P84=""),"",IFERROR(Q84/P84,0))</f>
        <v/>
      </c>
      <c r="S84" s="39">
        <f>IF(OR(A84="",Q84&lt;=0),"",IFERROR('Parâmetros'!$B$12/Q84,0))</f>
        <v/>
      </c>
      <c r="T84" s="13">
        <f>IF(A84="","",IF(P84="","Informar preço",IF(R84&gt;=N84,"Margem adequada",IF(R84&gt;0,"Revisar preço","Prejuízo"))))</f>
        <v/>
      </c>
      <c r="U84" s="5" t="n"/>
    </row>
    <row r="85">
      <c r="A85" s="4" t="n"/>
      <c r="B85" s="5" t="n"/>
      <c r="C85" s="4" t="n"/>
      <c r="D85" s="5" t="n"/>
      <c r="E85" s="4" t="n"/>
      <c r="F85" s="49" t="n"/>
      <c r="G85" s="34" t="n"/>
      <c r="H85" s="34" t="n"/>
      <c r="I85" s="34" t="n"/>
      <c r="J85" s="40">
        <f>IF(A85="","",SUM(G85:I85))</f>
        <v/>
      </c>
      <c r="K85" s="4" t="n"/>
      <c r="L85" s="53">
        <f>IF(A85="","",IFERROR(VLOOKUP(K85,'Parâmetros'!$A$6:$B$8,2,FALSE),0))</f>
        <v/>
      </c>
      <c r="M85" s="51" t="n"/>
      <c r="N85" s="51" t="n"/>
      <c r="O85" s="40">
        <f>IF(A85="","",IFERROR(J85/(1-L85-M85-N85),0))</f>
        <v/>
      </c>
      <c r="P85" s="34" t="n"/>
      <c r="Q85" s="40">
        <f>IF(OR(A85="",P85=""),"",P85-J85-(P85*L85)-(P85*M85))</f>
        <v/>
      </c>
      <c r="R85" s="54">
        <f>IF(OR(A85="",P85=""),"",IFERROR(Q85/P85,0))</f>
        <v/>
      </c>
      <c r="S85" s="43">
        <f>IF(OR(A85="",Q85&lt;=0),"",IFERROR('Parâmetros'!$B$12/Q85,0))</f>
        <v/>
      </c>
      <c r="T85" s="18">
        <f>IF(A85="","",IF(P85="","Informar preço",IF(R85&gt;=N85,"Margem adequada",IF(R85&gt;0,"Revisar preço","Prejuízo"))))</f>
        <v/>
      </c>
      <c r="U85" s="5" t="n"/>
    </row>
    <row r="86">
      <c r="A86" s="4" t="n"/>
      <c r="B86" s="5" t="n"/>
      <c r="C86" s="4" t="n"/>
      <c r="D86" s="5" t="n"/>
      <c r="E86" s="4" t="n"/>
      <c r="F86" s="49" t="n"/>
      <c r="G86" s="34" t="n"/>
      <c r="H86" s="34" t="n"/>
      <c r="I86" s="34" t="n"/>
      <c r="J86" s="35">
        <f>IF(A86="","",SUM(G86:I86))</f>
        <v/>
      </c>
      <c r="K86" s="4" t="n"/>
      <c r="L86" s="50">
        <f>IF(A86="","",IFERROR(VLOOKUP(K86,'Parâmetros'!$A$6:$B$8,2,FALSE),0))</f>
        <v/>
      </c>
      <c r="M86" s="51" t="n"/>
      <c r="N86" s="51" t="n"/>
      <c r="O86" s="35">
        <f>IF(A86="","",IFERROR(J86/(1-L86-M86-N86),0))</f>
        <v/>
      </c>
      <c r="P86" s="34" t="n"/>
      <c r="Q86" s="35">
        <f>IF(OR(A86="",P86=""),"",P86-J86-(P86*L86)-(P86*M86))</f>
        <v/>
      </c>
      <c r="R86" s="52">
        <f>IF(OR(A86="",P86=""),"",IFERROR(Q86/P86,0))</f>
        <v/>
      </c>
      <c r="S86" s="39">
        <f>IF(OR(A86="",Q86&lt;=0),"",IFERROR('Parâmetros'!$B$12/Q86,0))</f>
        <v/>
      </c>
      <c r="T86" s="13">
        <f>IF(A86="","",IF(P86="","Informar preço",IF(R86&gt;=N86,"Margem adequada",IF(R86&gt;0,"Revisar preço","Prejuízo"))))</f>
        <v/>
      </c>
      <c r="U86" s="5" t="n"/>
    </row>
    <row r="87">
      <c r="A87" s="4" t="n"/>
      <c r="B87" s="5" t="n"/>
      <c r="C87" s="4" t="n"/>
      <c r="D87" s="5" t="n"/>
      <c r="E87" s="4" t="n"/>
      <c r="F87" s="49" t="n"/>
      <c r="G87" s="34" t="n"/>
      <c r="H87" s="34" t="n"/>
      <c r="I87" s="34" t="n"/>
      <c r="J87" s="40">
        <f>IF(A87="","",SUM(G87:I87))</f>
        <v/>
      </c>
      <c r="K87" s="4" t="n"/>
      <c r="L87" s="53">
        <f>IF(A87="","",IFERROR(VLOOKUP(K87,'Parâmetros'!$A$6:$B$8,2,FALSE),0))</f>
        <v/>
      </c>
      <c r="M87" s="51" t="n"/>
      <c r="N87" s="51" t="n"/>
      <c r="O87" s="40">
        <f>IF(A87="","",IFERROR(J87/(1-L87-M87-N87),0))</f>
        <v/>
      </c>
      <c r="P87" s="34" t="n"/>
      <c r="Q87" s="40">
        <f>IF(OR(A87="",P87=""),"",P87-J87-(P87*L87)-(P87*M87))</f>
        <v/>
      </c>
      <c r="R87" s="54">
        <f>IF(OR(A87="",P87=""),"",IFERROR(Q87/P87,0))</f>
        <v/>
      </c>
      <c r="S87" s="43">
        <f>IF(OR(A87="",Q87&lt;=0),"",IFERROR('Parâmetros'!$B$12/Q87,0))</f>
        <v/>
      </c>
      <c r="T87" s="18">
        <f>IF(A87="","",IF(P87="","Informar preço",IF(R87&gt;=N87,"Margem adequada",IF(R87&gt;0,"Revisar preço","Prejuízo"))))</f>
        <v/>
      </c>
      <c r="U87" s="5" t="n"/>
    </row>
    <row r="88">
      <c r="A88" s="4" t="n"/>
      <c r="B88" s="5" t="n"/>
      <c r="C88" s="4" t="n"/>
      <c r="D88" s="5" t="n"/>
      <c r="E88" s="4" t="n"/>
      <c r="F88" s="49" t="n"/>
      <c r="G88" s="34" t="n"/>
      <c r="H88" s="34" t="n"/>
      <c r="I88" s="34" t="n"/>
      <c r="J88" s="35">
        <f>IF(A88="","",SUM(G88:I88))</f>
        <v/>
      </c>
      <c r="K88" s="4" t="n"/>
      <c r="L88" s="50">
        <f>IF(A88="","",IFERROR(VLOOKUP(K88,'Parâmetros'!$A$6:$B$8,2,FALSE),0))</f>
        <v/>
      </c>
      <c r="M88" s="51" t="n"/>
      <c r="N88" s="51" t="n"/>
      <c r="O88" s="35">
        <f>IF(A88="","",IFERROR(J88/(1-L88-M88-N88),0))</f>
        <v/>
      </c>
      <c r="P88" s="34" t="n"/>
      <c r="Q88" s="35">
        <f>IF(OR(A88="",P88=""),"",P88-J88-(P88*L88)-(P88*M88))</f>
        <v/>
      </c>
      <c r="R88" s="52">
        <f>IF(OR(A88="",P88=""),"",IFERROR(Q88/P88,0))</f>
        <v/>
      </c>
      <c r="S88" s="39">
        <f>IF(OR(A88="",Q88&lt;=0),"",IFERROR('Parâmetros'!$B$12/Q88,0))</f>
        <v/>
      </c>
      <c r="T88" s="13">
        <f>IF(A88="","",IF(P88="","Informar preço",IF(R88&gt;=N88,"Margem adequada",IF(R88&gt;0,"Revisar preço","Prejuízo"))))</f>
        <v/>
      </c>
      <c r="U88" s="5" t="n"/>
    </row>
    <row r="89">
      <c r="A89" s="4" t="n"/>
      <c r="B89" s="5" t="n"/>
      <c r="C89" s="4" t="n"/>
      <c r="D89" s="5" t="n"/>
      <c r="E89" s="4" t="n"/>
      <c r="F89" s="49" t="n"/>
      <c r="G89" s="34" t="n"/>
      <c r="H89" s="34" t="n"/>
      <c r="I89" s="34" t="n"/>
      <c r="J89" s="40">
        <f>IF(A89="","",SUM(G89:I89))</f>
        <v/>
      </c>
      <c r="K89" s="4" t="n"/>
      <c r="L89" s="53">
        <f>IF(A89="","",IFERROR(VLOOKUP(K89,'Parâmetros'!$A$6:$B$8,2,FALSE),0))</f>
        <v/>
      </c>
      <c r="M89" s="51" t="n"/>
      <c r="N89" s="51" t="n"/>
      <c r="O89" s="40">
        <f>IF(A89="","",IFERROR(J89/(1-L89-M89-N89),0))</f>
        <v/>
      </c>
      <c r="P89" s="34" t="n"/>
      <c r="Q89" s="40">
        <f>IF(OR(A89="",P89=""),"",P89-J89-(P89*L89)-(P89*M89))</f>
        <v/>
      </c>
      <c r="R89" s="54">
        <f>IF(OR(A89="",P89=""),"",IFERROR(Q89/P89,0))</f>
        <v/>
      </c>
      <c r="S89" s="43">
        <f>IF(OR(A89="",Q89&lt;=0),"",IFERROR('Parâmetros'!$B$12/Q89,0))</f>
        <v/>
      </c>
      <c r="T89" s="18">
        <f>IF(A89="","",IF(P89="","Informar preço",IF(R89&gt;=N89,"Margem adequada",IF(R89&gt;0,"Revisar preço","Prejuízo"))))</f>
        <v/>
      </c>
      <c r="U89" s="5" t="n"/>
    </row>
    <row r="90">
      <c r="A90" s="4" t="n"/>
      <c r="B90" s="5" t="n"/>
      <c r="C90" s="4" t="n"/>
      <c r="D90" s="5" t="n"/>
      <c r="E90" s="4" t="n"/>
      <c r="F90" s="49" t="n"/>
      <c r="G90" s="34" t="n"/>
      <c r="H90" s="34" t="n"/>
      <c r="I90" s="34" t="n"/>
      <c r="J90" s="35">
        <f>IF(A90="","",SUM(G90:I90))</f>
        <v/>
      </c>
      <c r="K90" s="4" t="n"/>
      <c r="L90" s="50">
        <f>IF(A90="","",IFERROR(VLOOKUP(K90,'Parâmetros'!$A$6:$B$8,2,FALSE),0))</f>
        <v/>
      </c>
      <c r="M90" s="51" t="n"/>
      <c r="N90" s="51" t="n"/>
      <c r="O90" s="35">
        <f>IF(A90="","",IFERROR(J90/(1-L90-M90-N90),0))</f>
        <v/>
      </c>
      <c r="P90" s="34" t="n"/>
      <c r="Q90" s="35">
        <f>IF(OR(A90="",P90=""),"",P90-J90-(P90*L90)-(P90*M90))</f>
        <v/>
      </c>
      <c r="R90" s="52">
        <f>IF(OR(A90="",P90=""),"",IFERROR(Q90/P90,0))</f>
        <v/>
      </c>
      <c r="S90" s="39">
        <f>IF(OR(A90="",Q90&lt;=0),"",IFERROR('Parâmetros'!$B$12/Q90,0))</f>
        <v/>
      </c>
      <c r="T90" s="13">
        <f>IF(A90="","",IF(P90="","Informar preço",IF(R90&gt;=N90,"Margem adequada",IF(R90&gt;0,"Revisar preço","Prejuízo"))))</f>
        <v/>
      </c>
      <c r="U90" s="5" t="n"/>
    </row>
    <row r="91">
      <c r="A91" s="4" t="n"/>
      <c r="B91" s="5" t="n"/>
      <c r="C91" s="4" t="n"/>
      <c r="D91" s="5" t="n"/>
      <c r="E91" s="4" t="n"/>
      <c r="F91" s="49" t="n"/>
      <c r="G91" s="34" t="n"/>
      <c r="H91" s="34" t="n"/>
      <c r="I91" s="34" t="n"/>
      <c r="J91" s="40">
        <f>IF(A91="","",SUM(G91:I91))</f>
        <v/>
      </c>
      <c r="K91" s="4" t="n"/>
      <c r="L91" s="53">
        <f>IF(A91="","",IFERROR(VLOOKUP(K91,'Parâmetros'!$A$6:$B$8,2,FALSE),0))</f>
        <v/>
      </c>
      <c r="M91" s="51" t="n"/>
      <c r="N91" s="51" t="n"/>
      <c r="O91" s="40">
        <f>IF(A91="","",IFERROR(J91/(1-L91-M91-N91),0))</f>
        <v/>
      </c>
      <c r="P91" s="34" t="n"/>
      <c r="Q91" s="40">
        <f>IF(OR(A91="",P91=""),"",P91-J91-(P91*L91)-(P91*M91))</f>
        <v/>
      </c>
      <c r="R91" s="54">
        <f>IF(OR(A91="",P91=""),"",IFERROR(Q91/P91,0))</f>
        <v/>
      </c>
      <c r="S91" s="43">
        <f>IF(OR(A91="",Q91&lt;=0),"",IFERROR('Parâmetros'!$B$12/Q91,0))</f>
        <v/>
      </c>
      <c r="T91" s="18">
        <f>IF(A91="","",IF(P91="","Informar preço",IF(R91&gt;=N91,"Margem adequada",IF(R91&gt;0,"Revisar preço","Prejuízo"))))</f>
        <v/>
      </c>
      <c r="U91" s="5" t="n"/>
    </row>
    <row r="92">
      <c r="A92" s="4" t="n"/>
      <c r="B92" s="5" t="n"/>
      <c r="C92" s="4" t="n"/>
      <c r="D92" s="5" t="n"/>
      <c r="E92" s="4" t="n"/>
      <c r="F92" s="49" t="n"/>
      <c r="G92" s="34" t="n"/>
      <c r="H92" s="34" t="n"/>
      <c r="I92" s="34" t="n"/>
      <c r="J92" s="35">
        <f>IF(A92="","",SUM(G92:I92))</f>
        <v/>
      </c>
      <c r="K92" s="4" t="n"/>
      <c r="L92" s="50">
        <f>IF(A92="","",IFERROR(VLOOKUP(K92,'Parâmetros'!$A$6:$B$8,2,FALSE),0))</f>
        <v/>
      </c>
      <c r="M92" s="51" t="n"/>
      <c r="N92" s="51" t="n"/>
      <c r="O92" s="35">
        <f>IF(A92="","",IFERROR(J92/(1-L92-M92-N92),0))</f>
        <v/>
      </c>
      <c r="P92" s="34" t="n"/>
      <c r="Q92" s="35">
        <f>IF(OR(A92="",P92=""),"",P92-J92-(P92*L92)-(P92*M92))</f>
        <v/>
      </c>
      <c r="R92" s="52">
        <f>IF(OR(A92="",P92=""),"",IFERROR(Q92/P92,0))</f>
        <v/>
      </c>
      <c r="S92" s="39">
        <f>IF(OR(A92="",Q92&lt;=0),"",IFERROR('Parâmetros'!$B$12/Q92,0))</f>
        <v/>
      </c>
      <c r="T92" s="13">
        <f>IF(A92="","",IF(P92="","Informar preço",IF(R92&gt;=N92,"Margem adequada",IF(R92&gt;0,"Revisar preço","Prejuízo"))))</f>
        <v/>
      </c>
      <c r="U92" s="5" t="n"/>
    </row>
    <row r="93">
      <c r="A93" s="4" t="n"/>
      <c r="B93" s="5" t="n"/>
      <c r="C93" s="4" t="n"/>
      <c r="D93" s="5" t="n"/>
      <c r="E93" s="4" t="n"/>
      <c r="F93" s="49" t="n"/>
      <c r="G93" s="34" t="n"/>
      <c r="H93" s="34" t="n"/>
      <c r="I93" s="34" t="n"/>
      <c r="J93" s="40">
        <f>IF(A93="","",SUM(G93:I93))</f>
        <v/>
      </c>
      <c r="K93" s="4" t="n"/>
      <c r="L93" s="53">
        <f>IF(A93="","",IFERROR(VLOOKUP(K93,'Parâmetros'!$A$6:$B$8,2,FALSE),0))</f>
        <v/>
      </c>
      <c r="M93" s="51" t="n"/>
      <c r="N93" s="51" t="n"/>
      <c r="O93" s="40">
        <f>IF(A93="","",IFERROR(J93/(1-L93-M93-N93),0))</f>
        <v/>
      </c>
      <c r="P93" s="34" t="n"/>
      <c r="Q93" s="40">
        <f>IF(OR(A93="",P93=""),"",P93-J93-(P93*L93)-(P93*M93))</f>
        <v/>
      </c>
      <c r="R93" s="54">
        <f>IF(OR(A93="",P93=""),"",IFERROR(Q93/P93,0))</f>
        <v/>
      </c>
      <c r="S93" s="43">
        <f>IF(OR(A93="",Q93&lt;=0),"",IFERROR('Parâmetros'!$B$12/Q93,0))</f>
        <v/>
      </c>
      <c r="T93" s="18">
        <f>IF(A93="","",IF(P93="","Informar preço",IF(R93&gt;=N93,"Margem adequada",IF(R93&gt;0,"Revisar preço","Prejuízo"))))</f>
        <v/>
      </c>
      <c r="U93" s="5" t="n"/>
    </row>
    <row r="94">
      <c r="A94" s="4" t="n"/>
      <c r="B94" s="5" t="n"/>
      <c r="C94" s="4" t="n"/>
      <c r="D94" s="5" t="n"/>
      <c r="E94" s="4" t="n"/>
      <c r="F94" s="49" t="n"/>
      <c r="G94" s="34" t="n"/>
      <c r="H94" s="34" t="n"/>
      <c r="I94" s="34" t="n"/>
      <c r="J94" s="35">
        <f>IF(A94="","",SUM(G94:I94))</f>
        <v/>
      </c>
      <c r="K94" s="4" t="n"/>
      <c r="L94" s="50">
        <f>IF(A94="","",IFERROR(VLOOKUP(K94,'Parâmetros'!$A$6:$B$8,2,FALSE),0))</f>
        <v/>
      </c>
      <c r="M94" s="51" t="n"/>
      <c r="N94" s="51" t="n"/>
      <c r="O94" s="35">
        <f>IF(A94="","",IFERROR(J94/(1-L94-M94-N94),0))</f>
        <v/>
      </c>
      <c r="P94" s="34" t="n"/>
      <c r="Q94" s="35">
        <f>IF(OR(A94="",P94=""),"",P94-J94-(P94*L94)-(P94*M94))</f>
        <v/>
      </c>
      <c r="R94" s="52">
        <f>IF(OR(A94="",P94=""),"",IFERROR(Q94/P94,0))</f>
        <v/>
      </c>
      <c r="S94" s="39">
        <f>IF(OR(A94="",Q94&lt;=0),"",IFERROR('Parâmetros'!$B$12/Q94,0))</f>
        <v/>
      </c>
      <c r="T94" s="13">
        <f>IF(A94="","",IF(P94="","Informar preço",IF(R94&gt;=N94,"Margem adequada",IF(R94&gt;0,"Revisar preço","Prejuízo"))))</f>
        <v/>
      </c>
      <c r="U94" s="5" t="n"/>
    </row>
    <row r="95">
      <c r="A95" s="4" t="n"/>
      <c r="B95" s="5" t="n"/>
      <c r="C95" s="4" t="n"/>
      <c r="D95" s="5" t="n"/>
      <c r="E95" s="4" t="n"/>
      <c r="F95" s="49" t="n"/>
      <c r="G95" s="34" t="n"/>
      <c r="H95" s="34" t="n"/>
      <c r="I95" s="34" t="n"/>
      <c r="J95" s="40">
        <f>IF(A95="","",SUM(G95:I95))</f>
        <v/>
      </c>
      <c r="K95" s="4" t="n"/>
      <c r="L95" s="53">
        <f>IF(A95="","",IFERROR(VLOOKUP(K95,'Parâmetros'!$A$6:$B$8,2,FALSE),0))</f>
        <v/>
      </c>
      <c r="M95" s="51" t="n"/>
      <c r="N95" s="51" t="n"/>
      <c r="O95" s="40">
        <f>IF(A95="","",IFERROR(J95/(1-L95-M95-N95),0))</f>
        <v/>
      </c>
      <c r="P95" s="34" t="n"/>
      <c r="Q95" s="40">
        <f>IF(OR(A95="",P95=""),"",P95-J95-(P95*L95)-(P95*M95))</f>
        <v/>
      </c>
      <c r="R95" s="54">
        <f>IF(OR(A95="",P95=""),"",IFERROR(Q95/P95,0))</f>
        <v/>
      </c>
      <c r="S95" s="43">
        <f>IF(OR(A95="",Q95&lt;=0),"",IFERROR('Parâmetros'!$B$12/Q95,0))</f>
        <v/>
      </c>
      <c r="T95" s="18">
        <f>IF(A95="","",IF(P95="","Informar preço",IF(R95&gt;=N95,"Margem adequada",IF(R95&gt;0,"Revisar preço","Prejuízo"))))</f>
        <v/>
      </c>
      <c r="U95" s="5" t="n"/>
    </row>
    <row r="96">
      <c r="A96" s="4" t="n"/>
      <c r="B96" s="5" t="n"/>
      <c r="C96" s="4" t="n"/>
      <c r="D96" s="5" t="n"/>
      <c r="E96" s="4" t="n"/>
      <c r="F96" s="49" t="n"/>
      <c r="G96" s="34" t="n"/>
      <c r="H96" s="34" t="n"/>
      <c r="I96" s="34" t="n"/>
      <c r="J96" s="35">
        <f>IF(A96="","",SUM(G96:I96))</f>
        <v/>
      </c>
      <c r="K96" s="4" t="n"/>
      <c r="L96" s="50">
        <f>IF(A96="","",IFERROR(VLOOKUP(K96,'Parâmetros'!$A$6:$B$8,2,FALSE),0))</f>
        <v/>
      </c>
      <c r="M96" s="51" t="n"/>
      <c r="N96" s="51" t="n"/>
      <c r="O96" s="35">
        <f>IF(A96="","",IFERROR(J96/(1-L96-M96-N96),0))</f>
        <v/>
      </c>
      <c r="P96" s="34" t="n"/>
      <c r="Q96" s="35">
        <f>IF(OR(A96="",P96=""),"",P96-J96-(P96*L96)-(P96*M96))</f>
        <v/>
      </c>
      <c r="R96" s="52">
        <f>IF(OR(A96="",P96=""),"",IFERROR(Q96/P96,0))</f>
        <v/>
      </c>
      <c r="S96" s="39">
        <f>IF(OR(A96="",Q96&lt;=0),"",IFERROR('Parâmetros'!$B$12/Q96,0))</f>
        <v/>
      </c>
      <c r="T96" s="13">
        <f>IF(A96="","",IF(P96="","Informar preço",IF(R96&gt;=N96,"Margem adequada",IF(R96&gt;0,"Revisar preço","Prejuízo"))))</f>
        <v/>
      </c>
      <c r="U96" s="5" t="n"/>
    </row>
    <row r="97">
      <c r="A97" s="4" t="n"/>
      <c r="B97" s="5" t="n"/>
      <c r="C97" s="4" t="n"/>
      <c r="D97" s="5" t="n"/>
      <c r="E97" s="4" t="n"/>
      <c r="F97" s="49" t="n"/>
      <c r="G97" s="34" t="n"/>
      <c r="H97" s="34" t="n"/>
      <c r="I97" s="34" t="n"/>
      <c r="J97" s="40">
        <f>IF(A97="","",SUM(G97:I97))</f>
        <v/>
      </c>
      <c r="K97" s="4" t="n"/>
      <c r="L97" s="53">
        <f>IF(A97="","",IFERROR(VLOOKUP(K97,'Parâmetros'!$A$6:$B$8,2,FALSE),0))</f>
        <v/>
      </c>
      <c r="M97" s="51" t="n"/>
      <c r="N97" s="51" t="n"/>
      <c r="O97" s="40">
        <f>IF(A97="","",IFERROR(J97/(1-L97-M97-N97),0))</f>
        <v/>
      </c>
      <c r="P97" s="34" t="n"/>
      <c r="Q97" s="40">
        <f>IF(OR(A97="",P97=""),"",P97-J97-(P97*L97)-(P97*M97))</f>
        <v/>
      </c>
      <c r="R97" s="54">
        <f>IF(OR(A97="",P97=""),"",IFERROR(Q97/P97,0))</f>
        <v/>
      </c>
      <c r="S97" s="43">
        <f>IF(OR(A97="",Q97&lt;=0),"",IFERROR('Parâmetros'!$B$12/Q97,0))</f>
        <v/>
      </c>
      <c r="T97" s="18">
        <f>IF(A97="","",IF(P97="","Informar preço",IF(R97&gt;=N97,"Margem adequada",IF(R97&gt;0,"Revisar preço","Prejuízo"))))</f>
        <v/>
      </c>
      <c r="U97" s="5" t="n"/>
    </row>
    <row r="98">
      <c r="A98" s="4" t="n"/>
      <c r="B98" s="5" t="n"/>
      <c r="C98" s="4" t="n"/>
      <c r="D98" s="5" t="n"/>
      <c r="E98" s="4" t="n"/>
      <c r="F98" s="49" t="n"/>
      <c r="G98" s="34" t="n"/>
      <c r="H98" s="34" t="n"/>
      <c r="I98" s="34" t="n"/>
      <c r="J98" s="35">
        <f>IF(A98="","",SUM(G98:I98))</f>
        <v/>
      </c>
      <c r="K98" s="4" t="n"/>
      <c r="L98" s="50">
        <f>IF(A98="","",IFERROR(VLOOKUP(K98,'Parâmetros'!$A$6:$B$8,2,FALSE),0))</f>
        <v/>
      </c>
      <c r="M98" s="51" t="n"/>
      <c r="N98" s="51" t="n"/>
      <c r="O98" s="35">
        <f>IF(A98="","",IFERROR(J98/(1-L98-M98-N98),0))</f>
        <v/>
      </c>
      <c r="P98" s="34" t="n"/>
      <c r="Q98" s="35">
        <f>IF(OR(A98="",P98=""),"",P98-J98-(P98*L98)-(P98*M98))</f>
        <v/>
      </c>
      <c r="R98" s="52">
        <f>IF(OR(A98="",P98=""),"",IFERROR(Q98/P98,0))</f>
        <v/>
      </c>
      <c r="S98" s="39">
        <f>IF(OR(A98="",Q98&lt;=0),"",IFERROR('Parâmetros'!$B$12/Q98,0))</f>
        <v/>
      </c>
      <c r="T98" s="13">
        <f>IF(A98="","",IF(P98="","Informar preço",IF(R98&gt;=N98,"Margem adequada",IF(R98&gt;0,"Revisar preço","Prejuízo"))))</f>
        <v/>
      </c>
      <c r="U98" s="5" t="n"/>
    </row>
    <row r="99">
      <c r="A99" s="4" t="n"/>
      <c r="B99" s="5" t="n"/>
      <c r="C99" s="4" t="n"/>
      <c r="D99" s="5" t="n"/>
      <c r="E99" s="4" t="n"/>
      <c r="F99" s="49" t="n"/>
      <c r="G99" s="34" t="n"/>
      <c r="H99" s="34" t="n"/>
      <c r="I99" s="34" t="n"/>
      <c r="J99" s="40">
        <f>IF(A99="","",SUM(G99:I99))</f>
        <v/>
      </c>
      <c r="K99" s="4" t="n"/>
      <c r="L99" s="53">
        <f>IF(A99="","",IFERROR(VLOOKUP(K99,'Parâmetros'!$A$6:$B$8,2,FALSE),0))</f>
        <v/>
      </c>
      <c r="M99" s="51" t="n"/>
      <c r="N99" s="51" t="n"/>
      <c r="O99" s="40">
        <f>IF(A99="","",IFERROR(J99/(1-L99-M99-N99),0))</f>
        <v/>
      </c>
      <c r="P99" s="34" t="n"/>
      <c r="Q99" s="40">
        <f>IF(OR(A99="",P99=""),"",P99-J99-(P99*L99)-(P99*M99))</f>
        <v/>
      </c>
      <c r="R99" s="54">
        <f>IF(OR(A99="",P99=""),"",IFERROR(Q99/P99,0))</f>
        <v/>
      </c>
      <c r="S99" s="43">
        <f>IF(OR(A99="",Q99&lt;=0),"",IFERROR('Parâmetros'!$B$12/Q99,0))</f>
        <v/>
      </c>
      <c r="T99" s="18">
        <f>IF(A99="","",IF(P99="","Informar preço",IF(R99&gt;=N99,"Margem adequada",IF(R99&gt;0,"Revisar preço","Prejuízo"))))</f>
        <v/>
      </c>
      <c r="U99" s="5" t="n"/>
    </row>
    <row r="100">
      <c r="A100" s="4" t="n"/>
      <c r="B100" s="5" t="n"/>
      <c r="C100" s="4" t="n"/>
      <c r="D100" s="5" t="n"/>
      <c r="E100" s="4" t="n"/>
      <c r="F100" s="49" t="n"/>
      <c r="G100" s="34" t="n"/>
      <c r="H100" s="34" t="n"/>
      <c r="I100" s="34" t="n"/>
      <c r="J100" s="35">
        <f>IF(A100="","",SUM(G100:I100))</f>
        <v/>
      </c>
      <c r="K100" s="4" t="n"/>
      <c r="L100" s="50">
        <f>IF(A100="","",IFERROR(VLOOKUP(K100,'Parâmetros'!$A$6:$B$8,2,FALSE),0))</f>
        <v/>
      </c>
      <c r="M100" s="51" t="n"/>
      <c r="N100" s="51" t="n"/>
      <c r="O100" s="35">
        <f>IF(A100="","",IFERROR(J100/(1-L100-M100-N100),0))</f>
        <v/>
      </c>
      <c r="P100" s="34" t="n"/>
      <c r="Q100" s="35">
        <f>IF(OR(A100="",P100=""),"",P100-J100-(P100*L100)-(P100*M100))</f>
        <v/>
      </c>
      <c r="R100" s="52">
        <f>IF(OR(A100="",P100=""),"",IFERROR(Q100/P100,0))</f>
        <v/>
      </c>
      <c r="S100" s="39">
        <f>IF(OR(A100="",Q100&lt;=0),"",IFERROR('Parâmetros'!$B$12/Q100,0))</f>
        <v/>
      </c>
      <c r="T100" s="13">
        <f>IF(A100="","",IF(P100="","Informar preço",IF(R100&gt;=N100,"Margem adequada",IF(R100&gt;0,"Revisar preço","Prejuízo"))))</f>
        <v/>
      </c>
      <c r="U100" s="5" t="n"/>
    </row>
    <row r="101">
      <c r="A101" s="4" t="n"/>
      <c r="B101" s="5" t="n"/>
      <c r="C101" s="4" t="n"/>
      <c r="D101" s="5" t="n"/>
      <c r="E101" s="4" t="n"/>
      <c r="F101" s="49" t="n"/>
      <c r="G101" s="34" t="n"/>
      <c r="H101" s="34" t="n"/>
      <c r="I101" s="34" t="n"/>
      <c r="J101" s="40">
        <f>IF(A101="","",SUM(G101:I101))</f>
        <v/>
      </c>
      <c r="K101" s="4" t="n"/>
      <c r="L101" s="53">
        <f>IF(A101="","",IFERROR(VLOOKUP(K101,'Parâmetros'!$A$6:$B$8,2,FALSE),0))</f>
        <v/>
      </c>
      <c r="M101" s="51" t="n"/>
      <c r="N101" s="51" t="n"/>
      <c r="O101" s="40">
        <f>IF(A101="","",IFERROR(J101/(1-L101-M101-N101),0))</f>
        <v/>
      </c>
      <c r="P101" s="34" t="n"/>
      <c r="Q101" s="40">
        <f>IF(OR(A101="",P101=""),"",P101-J101-(P101*L101)-(P101*M101))</f>
        <v/>
      </c>
      <c r="R101" s="54">
        <f>IF(OR(A101="",P101=""),"",IFERROR(Q101/P101,0))</f>
        <v/>
      </c>
      <c r="S101" s="43">
        <f>IF(OR(A101="",Q101&lt;=0),"",IFERROR('Parâmetros'!$B$12/Q101,0))</f>
        <v/>
      </c>
      <c r="T101" s="18">
        <f>IF(A101="","",IF(P101="","Informar preço",IF(R101&gt;=N101,"Margem adequada",IF(R101&gt;0,"Revisar preço","Prejuízo"))))</f>
        <v/>
      </c>
      <c r="U101" s="5" t="n"/>
    </row>
    <row r="102">
      <c r="A102" s="4" t="n"/>
      <c r="B102" s="5" t="n"/>
      <c r="C102" s="4" t="n"/>
      <c r="D102" s="5" t="n"/>
      <c r="E102" s="4" t="n"/>
      <c r="F102" s="49" t="n"/>
      <c r="G102" s="34" t="n"/>
      <c r="H102" s="34" t="n"/>
      <c r="I102" s="34" t="n"/>
      <c r="J102" s="35">
        <f>IF(A102="","",SUM(G102:I102))</f>
        <v/>
      </c>
      <c r="K102" s="4" t="n"/>
      <c r="L102" s="50">
        <f>IF(A102="","",IFERROR(VLOOKUP(K102,'Parâmetros'!$A$6:$B$8,2,FALSE),0))</f>
        <v/>
      </c>
      <c r="M102" s="51" t="n"/>
      <c r="N102" s="51" t="n"/>
      <c r="O102" s="35">
        <f>IF(A102="","",IFERROR(J102/(1-L102-M102-N102),0))</f>
        <v/>
      </c>
      <c r="P102" s="34" t="n"/>
      <c r="Q102" s="35">
        <f>IF(OR(A102="",P102=""),"",P102-J102-(P102*L102)-(P102*M102))</f>
        <v/>
      </c>
      <c r="R102" s="52">
        <f>IF(OR(A102="",P102=""),"",IFERROR(Q102/P102,0))</f>
        <v/>
      </c>
      <c r="S102" s="39">
        <f>IF(OR(A102="",Q102&lt;=0),"",IFERROR('Parâmetros'!$B$12/Q102,0))</f>
        <v/>
      </c>
      <c r="T102" s="13">
        <f>IF(A102="","",IF(P102="","Informar preço",IF(R102&gt;=N102,"Margem adequada",IF(R102&gt;0,"Revisar preço","Prejuízo"))))</f>
        <v/>
      </c>
      <c r="U102" s="5" t="n"/>
    </row>
    <row r="103">
      <c r="A103" s="4" t="n"/>
      <c r="B103" s="5" t="n"/>
      <c r="C103" s="4" t="n"/>
      <c r="D103" s="5" t="n"/>
      <c r="E103" s="4" t="n"/>
      <c r="F103" s="49" t="n"/>
      <c r="G103" s="34" t="n"/>
      <c r="H103" s="34" t="n"/>
      <c r="I103" s="34" t="n"/>
      <c r="J103" s="40">
        <f>IF(A103="","",SUM(G103:I103))</f>
        <v/>
      </c>
      <c r="K103" s="4" t="n"/>
      <c r="L103" s="53">
        <f>IF(A103="","",IFERROR(VLOOKUP(K103,'Parâmetros'!$A$6:$B$8,2,FALSE),0))</f>
        <v/>
      </c>
      <c r="M103" s="51" t="n"/>
      <c r="N103" s="51" t="n"/>
      <c r="O103" s="40">
        <f>IF(A103="","",IFERROR(J103/(1-L103-M103-N103),0))</f>
        <v/>
      </c>
      <c r="P103" s="34" t="n"/>
      <c r="Q103" s="40">
        <f>IF(OR(A103="",P103=""),"",P103-J103-(P103*L103)-(P103*M103))</f>
        <v/>
      </c>
      <c r="R103" s="54">
        <f>IF(OR(A103="",P103=""),"",IFERROR(Q103/P103,0))</f>
        <v/>
      </c>
      <c r="S103" s="43">
        <f>IF(OR(A103="",Q103&lt;=0),"",IFERROR('Parâmetros'!$B$12/Q103,0))</f>
        <v/>
      </c>
      <c r="T103" s="18">
        <f>IF(A103="","",IF(P103="","Informar preço",IF(R103&gt;=N103,"Margem adequada",IF(R103&gt;0,"Revisar preço","Prejuízo"))))</f>
        <v/>
      </c>
      <c r="U103" s="5" t="n"/>
    </row>
    <row r="104">
      <c r="A104" s="4" t="n"/>
      <c r="B104" s="5" t="n"/>
      <c r="C104" s="4" t="n"/>
      <c r="D104" s="5" t="n"/>
      <c r="E104" s="4" t="n"/>
      <c r="F104" s="49" t="n"/>
      <c r="G104" s="34" t="n"/>
      <c r="H104" s="34" t="n"/>
      <c r="I104" s="34" t="n"/>
      <c r="J104" s="35">
        <f>IF(A104="","",SUM(G104:I104))</f>
        <v/>
      </c>
      <c r="K104" s="4" t="n"/>
      <c r="L104" s="50">
        <f>IF(A104="","",IFERROR(VLOOKUP(K104,'Parâmetros'!$A$6:$B$8,2,FALSE),0))</f>
        <v/>
      </c>
      <c r="M104" s="51" t="n"/>
      <c r="N104" s="51" t="n"/>
      <c r="O104" s="35">
        <f>IF(A104="","",IFERROR(J104/(1-L104-M104-N104),0))</f>
        <v/>
      </c>
      <c r="P104" s="34" t="n"/>
      <c r="Q104" s="35">
        <f>IF(OR(A104="",P104=""),"",P104-J104-(P104*L104)-(P104*M104))</f>
        <v/>
      </c>
      <c r="R104" s="52">
        <f>IF(OR(A104="",P104=""),"",IFERROR(Q104/P104,0))</f>
        <v/>
      </c>
      <c r="S104" s="39">
        <f>IF(OR(A104="",Q104&lt;=0),"",IFERROR('Parâmetros'!$B$12/Q104,0))</f>
        <v/>
      </c>
      <c r="T104" s="13">
        <f>IF(A104="","",IF(P104="","Informar preço",IF(R104&gt;=N104,"Margem adequada",IF(R104&gt;0,"Revisar preço","Prejuízo"))))</f>
        <v/>
      </c>
      <c r="U104" s="5" t="n"/>
    </row>
    <row r="105">
      <c r="A105" s="4" t="n"/>
      <c r="B105" s="5" t="n"/>
      <c r="C105" s="4" t="n"/>
      <c r="D105" s="5" t="n"/>
      <c r="E105" s="4" t="n"/>
      <c r="F105" s="49" t="n"/>
      <c r="G105" s="34" t="n"/>
      <c r="H105" s="34" t="n"/>
      <c r="I105" s="34" t="n"/>
      <c r="J105" s="40">
        <f>IF(A105="","",SUM(G105:I105))</f>
        <v/>
      </c>
      <c r="K105" s="4" t="n"/>
      <c r="L105" s="53">
        <f>IF(A105="","",IFERROR(VLOOKUP(K105,'Parâmetros'!$A$6:$B$8,2,FALSE),0))</f>
        <v/>
      </c>
      <c r="M105" s="51" t="n"/>
      <c r="N105" s="51" t="n"/>
      <c r="O105" s="40">
        <f>IF(A105="","",IFERROR(J105/(1-L105-M105-N105),0))</f>
        <v/>
      </c>
      <c r="P105" s="34" t="n"/>
      <c r="Q105" s="40">
        <f>IF(OR(A105="",P105=""),"",P105-J105-(P105*L105)-(P105*M105))</f>
        <v/>
      </c>
      <c r="R105" s="54">
        <f>IF(OR(A105="",P105=""),"",IFERROR(Q105/P105,0))</f>
        <v/>
      </c>
      <c r="S105" s="43">
        <f>IF(OR(A105="",Q105&lt;=0),"",IFERROR('Parâmetros'!$B$12/Q105,0))</f>
        <v/>
      </c>
      <c r="T105" s="18">
        <f>IF(A105="","",IF(P105="","Informar preço",IF(R105&gt;=N105,"Margem adequada",IF(R105&gt;0,"Revisar preço","Prejuízo"))))</f>
        <v/>
      </c>
      <c r="U105" s="5" t="n"/>
    </row>
  </sheetData>
  <autoFilter ref="A5:U105"/>
  <mergeCells count="1">
    <mergeCell ref="A1:U1"/>
  </mergeCells>
  <conditionalFormatting sqref="T6:T105">
    <cfRule type="expression" priority="1" dxfId="0">
      <formula>T6="Margem adequada"</formula>
    </cfRule>
    <cfRule type="expression" priority="2" dxfId="1">
      <formula>T6="Revisar preço"</formula>
    </cfRule>
    <cfRule type="expression" priority="3" dxfId="2">
      <formula>T6="Prejuízo"</formula>
    </cfRule>
  </conditionalFormatting>
  <dataValidations count="4">
    <dataValidation sqref="C6:C105" showErrorMessage="1" showInputMessage="1" allowBlank="1" type="list">
      <formula1>"Produto,Serviço,Alimentação,Consultoria,Brindes,Marketing,Vestuário,Decoração,Serviços"</formula1>
    </dataValidation>
    <dataValidation sqref="K6:K105" showErrorMessage="1" showInputMessage="1" allowBlank="1" type="list">
      <formula1>"Simples Nacional,MEI,Lucro Presumido"</formula1>
    </dataValidation>
    <dataValidation sqref="M6:M105" showErrorMessage="1" showInputMessage="1" allowBlank="1" type="decimal" operator="between">
      <formula1>0</formula1>
      <formula2>1</formula2>
    </dataValidation>
    <dataValidation sqref="N6:N105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zoomScale="85" zoomScaleNormal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0" customWidth="1" min="3" max="3"/>
    <col width="38" customWidth="1" min="4" max="4"/>
    <col width="16" customWidth="1" min="5" max="5"/>
  </cols>
  <sheetData>
    <row r="1" ht="28" customHeight="1">
      <c r="A1" s="1" t="inlineStr">
        <is>
          <t>Assistente de Precificação | Parâmetros de Cálculo</t>
        </is>
      </c>
    </row>
    <row r="2"/>
    <row r="3" ht="28" customHeight="1">
      <c r="A3" s="2" t="inlineStr">
        <is>
          <t>Ajuste as células em amarelo conforme a realidade do seu negócio. Os cálculos da aba Precificação usam estes valores.</t>
        </is>
      </c>
    </row>
    <row r="4"/>
    <row r="5" ht="32" customHeight="1">
      <c r="A5" s="48" t="inlineStr">
        <is>
          <t>Regime Tributário</t>
        </is>
      </c>
      <c r="B5" s="48" t="inlineStr">
        <is>
          <t>Alíquota Tributária</t>
        </is>
      </c>
      <c r="C5" s="55" t="n"/>
      <c r="D5" s="48" t="inlineStr">
        <is>
          <t>Canal de Venda</t>
        </is>
      </c>
      <c r="E5" s="48" t="inlineStr">
        <is>
          <t>Taxa</t>
        </is>
      </c>
    </row>
    <row r="6">
      <c r="A6" s="5" t="inlineStr">
        <is>
          <t>Simples Nacional</t>
        </is>
      </c>
      <c r="B6" s="56" t="n">
        <v>0.06</v>
      </c>
      <c r="D6" s="5" t="inlineStr">
        <is>
          <t>Venda Direta / PIX</t>
        </is>
      </c>
      <c r="E6" s="56" t="n">
        <v>0</v>
      </c>
    </row>
    <row r="7">
      <c r="A7" s="5" t="inlineStr">
        <is>
          <t>MEI</t>
        </is>
      </c>
      <c r="B7" s="56" t="n">
        <v>0</v>
      </c>
      <c r="D7" s="5" t="inlineStr">
        <is>
          <t>Cartão de Crédito</t>
        </is>
      </c>
      <c r="E7" s="56" t="n">
        <v>0.0349</v>
      </c>
    </row>
    <row r="8">
      <c r="A8" s="5" t="inlineStr">
        <is>
          <t>Lucro Presumido</t>
        </is>
      </c>
      <c r="B8" s="56" t="n">
        <v>0.1133</v>
      </c>
      <c r="D8" s="5" t="inlineStr">
        <is>
          <t>Marketplace</t>
        </is>
      </c>
      <c r="E8" s="56" t="n">
        <v>0.16</v>
      </c>
    </row>
    <row r="9">
      <c r="D9" s="5" t="inlineStr">
        <is>
          <t>Loja Virtual</t>
        </is>
      </c>
      <c r="E9" s="56" t="n">
        <v>0.0499</v>
      </c>
    </row>
    <row r="10"/>
    <row r="11">
      <c r="A11" s="19" t="inlineStr">
        <is>
          <t>Indicador</t>
        </is>
      </c>
      <c r="B11" s="19" t="inlineStr">
        <is>
          <t>Valor</t>
        </is>
      </c>
      <c r="D11" s="21" t="inlineStr">
        <is>
          <t>Dica do assistente</t>
        </is>
      </c>
    </row>
    <row r="12" ht="42" customHeight="1">
      <c r="A12" s="5" t="inlineStr">
        <is>
          <t>Custos Fixos Mensais</t>
        </is>
      </c>
      <c r="B12" s="34" t="n">
        <v>8500</v>
      </c>
      <c r="D12" s="22" t="inlineStr">
        <is>
          <t>Use os custos fixos mensais para estimar o ponto de equilíbrio de cada item.</t>
        </is>
      </c>
    </row>
    <row r="13">
      <c r="A13" s="5" t="inlineStr">
        <is>
          <t>Meta de Faturamento Mensal</t>
        </is>
      </c>
      <c r="B13" s="34" t="n">
        <v>35000</v>
      </c>
    </row>
    <row r="14" ht="42" customHeight="1">
      <c r="A14" s="5" t="inlineStr">
        <is>
          <t>Meta de Margem Média</t>
        </is>
      </c>
      <c r="B14" s="56" t="n">
        <v>0.25</v>
      </c>
      <c r="D14" s="22" t="inlineStr">
        <is>
          <t>Revise taxas, tributos e metas sempre que houver mudança no canal de venda ou na estrutura de custos.</t>
        </is>
      </c>
    </row>
    <row r="15">
      <c r="A15" s="5" t="inlineStr">
        <is>
          <t>Mês de Referência</t>
        </is>
      </c>
      <c r="B15" s="57" t="n">
        <v>46266</v>
      </c>
    </row>
  </sheetData>
  <mergeCells count="1"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8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  <col width="16" customWidth="1" min="4" max="4"/>
    <col width="34" customWidth="1" min="5" max="5"/>
    <col width="16" customWidth="1" min="6" max="6"/>
    <col width="34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4" customWidth="1" min="18" max="18"/>
  </cols>
  <sheetData>
    <row r="1" ht="28" customHeight="1">
      <c r="A1" s="58" t="inlineStr">
        <is>
          <t>Assistente de Precificação | Dashboard Gerencial</t>
        </is>
      </c>
    </row>
    <row r="2"/>
    <row r="3" ht="28" customHeight="1">
      <c r="A3" s="59" t="inlineStr">
        <is>
          <t>Acompanhe os indicadores de rentabilidade e use os gráficos para decidir quais preços precisam de revisão.</t>
        </is>
      </c>
    </row>
    <row r="4"/>
    <row r="5" ht="31" customHeight="1">
      <c r="A5" s="60" t="inlineStr">
        <is>
          <t>Total de itens precificados</t>
        </is>
      </c>
      <c r="C5" s="60" t="inlineStr">
        <is>
          <t>Preço médio praticado</t>
        </is>
      </c>
      <c r="E5" s="60" t="inlineStr">
        <is>
          <t>Custo total médio unitário</t>
        </is>
      </c>
      <c r="G5" s="60" t="inlineStr">
        <is>
          <t>Margem real média</t>
        </is>
      </c>
    </row>
    <row r="6">
      <c r="A6" s="61">
        <f>COUNTIF('Precificação'!$A$6:$A$105,"&lt;&gt;")</f>
        <v/>
      </c>
      <c r="C6" s="62">
        <f>IFERROR(AVERAGE('Precificação'!$P$6:$P$105),0)</f>
        <v/>
      </c>
      <c r="E6" s="62">
        <f>IFERROR(AVERAGE('Precificação'!$J$6:$J$105),0)</f>
        <v/>
      </c>
      <c r="G6" s="63">
        <f>IFERROR(AVERAGE('Precificação'!$R$6:$R$105),0)</f>
        <v/>
      </c>
    </row>
    <row r="7"/>
    <row r="8" ht="31" customHeight="1">
      <c r="A8" s="60" t="inlineStr">
        <is>
          <t>Itens com prejuízo</t>
        </is>
      </c>
      <c r="C8" s="60" t="inlineStr">
        <is>
          <t>Itens que exigem revisão</t>
        </is>
      </c>
      <c r="E8" s="60" t="inlineStr">
        <is>
          <t>Potencial de faturamento unitário</t>
        </is>
      </c>
    </row>
    <row r="9">
      <c r="A9" s="61">
        <f>COUNTIF('Precificação'!$T$6:$T$105,"Prejuízo")</f>
        <v/>
      </c>
      <c r="C9" s="61">
        <f>COUNTIF('Precificação'!$T$6:$T$105,"Revisar preço")</f>
        <v/>
      </c>
      <c r="E9" s="62">
        <f>SUM('Precificação'!$P$6:$P$105)</f>
        <v/>
      </c>
    </row>
    <row r="10"/>
    <row r="11">
      <c r="A11" s="64" t="inlineStr">
        <is>
          <t>Visualização de custos, preços e margem</t>
        </is>
      </c>
    </row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A43" s="65" t="inlineStr">
        <is>
          <t>Situação da Margem</t>
        </is>
      </c>
      <c r="B43" s="65" t="inlineStr">
        <is>
          <t>Quantidade</t>
        </is>
      </c>
    </row>
    <row r="44">
      <c r="A44" s="66" t="inlineStr">
        <is>
          <t>Margem adequada</t>
        </is>
      </c>
      <c r="B44" s="67">
        <f>COUNTIF('Precificação'!$T$6:$T$105,A44)</f>
        <v/>
      </c>
    </row>
    <row r="45">
      <c r="A45" s="68" t="inlineStr">
        <is>
          <t>Revisar preço</t>
        </is>
      </c>
      <c r="B45" s="69">
        <f>COUNTIF('Precificação'!$T$6:$T$105,A45)</f>
        <v/>
      </c>
    </row>
    <row r="46">
      <c r="A46" s="66" t="inlineStr">
        <is>
          <t>Prejuízo</t>
        </is>
      </c>
      <c r="B46" s="67">
        <f>COUNTIF('Precificação'!$T$6:$T$105,A46)</f>
        <v/>
      </c>
    </row>
    <row r="47"/>
    <row r="48"/>
  </sheetData>
  <mergeCells count="1">
    <mergeCell ref="A1:Q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2026-09-07T11:12:10Z</dcterms:created>
  <dcterms:modified xmlns:dcterms="http://purl.org/dc/terms/" xmlns:xsi="http://www.w3.org/2001/XMLSchema-instance" xsi:type="dcterms:W3CDTF">2026-09-07T11:12:10Z</dcterms:modified>
</cp:coreProperties>
</file>