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dor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.00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color rgb="001F2937"/>
      <sz val="11"/>
    </font>
    <font>
      <name val="Calibri"/>
      <b val="1"/>
      <color rgb="0022C55E"/>
      <sz val="11"/>
    </font>
    <font>
      <name val="Calibri"/>
      <b val="1"/>
      <color rgb="00DC2626"/>
      <sz val="11"/>
    </font>
    <font>
      <name val="Calibri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6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3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6" borderId="0" pivotButton="0" quotePrefix="0" xfId="0"/>
    <xf numFmtId="0" fontId="0" fillId="3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5" borderId="1" pivotButton="0" quotePrefix="0" xfId="0"/>
    <xf numFmtId="166" fontId="3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22C55E"/>
        <sz val="11"/>
      </font>
      <fill>
        <patternFill patternType="solid">
          <fgColor rgb="00DCFCE7"/>
          <bgColor rgb="00DCFCE7"/>
        </patternFill>
      </fill>
    </dxf>
    <dxf>
      <fill>
        <patternFill patternType="solid">
          <fgColor rgb="00FEF9C3"/>
          <bgColor rgb="00FEF9C3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Meta x Realizado por Indicador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'Dashboard'!$A$18:$A$27</f>
            </numRef>
          </cat>
          <val>
            <numRef>
              <f>'Dashboard'!$B$18:$B$27</f>
            </numRef>
          </val>
        </ser>
        <ser>
          <idx val="1"/>
          <order val="1"/>
          <tx>
            <strRef>
              <f>'Dashboard'!C17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'Dashboard'!$A$18:$A$27</f>
            </numRef>
          </cat>
          <val>
            <numRef>
              <f>'Dashboard'!$C$18:$C$27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Indicador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'Dashboard'!$A$12:$A$14</f>
            </numRef>
          </cat>
          <val>
            <numRef>
              <f>'Dashboard'!$B$12:$B$14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864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4" customWidth="1" min="3" max="3"/>
    <col width="18" customWidth="1" min="4" max="4"/>
    <col width="12" customWidth="1" min="5" max="5"/>
    <col width="12" customWidth="1" min="6" max="6"/>
    <col width="10" customWidth="1" min="7" max="7"/>
    <col width="15" customWidth="1" min="8" max="8"/>
    <col width="12" customWidth="1" min="9" max="9"/>
    <col width="16" customWidth="1" min="10" max="10"/>
  </cols>
  <sheetData>
    <row r="1" ht="28" customHeight="1">
      <c r="A1" s="1" t="inlineStr">
        <is>
          <t>SISTEMA DE GESTÃO DE INDICADORES E METAS</t>
        </is>
      </c>
    </row>
    <row r="3">
      <c r="A3" s="2" t="inlineStr">
        <is>
          <t>ID</t>
        </is>
      </c>
      <c r="B3" s="2" t="inlineStr">
        <is>
          <t>Indicador</t>
        </is>
      </c>
      <c r="C3" s="2" t="inlineStr">
        <is>
          <t>Categoria</t>
        </is>
      </c>
      <c r="D3" s="2" t="inlineStr">
        <is>
          <t>Responsável</t>
        </is>
      </c>
      <c r="E3" s="2" t="inlineStr">
        <is>
          <t>Meta</t>
        </is>
      </c>
      <c r="F3" s="2" t="inlineStr">
        <is>
          <t>Realizado</t>
        </is>
      </c>
      <c r="G3" s="2" t="inlineStr">
        <is>
          <t>Unidade</t>
        </is>
      </c>
      <c r="H3" s="2" t="inlineStr">
        <is>
          <t>% Atingimento</t>
        </is>
      </c>
      <c r="I3" s="2" t="inlineStr">
        <is>
          <t>Status</t>
        </is>
      </c>
      <c r="J3" s="2" t="inlineStr">
        <is>
          <t>Data Referência</t>
        </is>
      </c>
    </row>
    <row r="4">
      <c r="A4" s="3" t="n">
        <v>1</v>
      </c>
      <c r="B4" s="4" t="inlineStr">
        <is>
          <t>Receita Mensal</t>
        </is>
      </c>
      <c r="C4" s="3" t="inlineStr">
        <is>
          <t>Financeiro</t>
        </is>
      </c>
      <c r="D4" s="4" t="inlineStr">
        <is>
          <t>João Silva</t>
        </is>
      </c>
      <c r="E4" s="5" t="n">
        <v>500000</v>
      </c>
      <c r="F4" s="5" t="n">
        <v>480000</v>
      </c>
      <c r="G4" s="3" t="inlineStr">
        <is>
          <t>R$</t>
        </is>
      </c>
      <c r="H4" s="6">
        <f>IFERROR(F4/E4,0)</f>
        <v/>
      </c>
      <c r="I4" s="3">
        <f>IF(H4&gt;=1,"Atingido",IF(H4&gt;=0.8,"Atenção","Crítico"))</f>
        <v/>
      </c>
      <c r="J4" s="7" t="inlineStr">
        <is>
          <t>13/07/2026</t>
        </is>
      </c>
    </row>
    <row r="5">
      <c r="A5" s="8" t="n">
        <v>2</v>
      </c>
      <c r="B5" s="9" t="inlineStr">
        <is>
          <t>Taxa de Retenção de Clientes</t>
        </is>
      </c>
      <c r="C5" s="8" t="inlineStr">
        <is>
          <t>Clientes</t>
        </is>
      </c>
      <c r="D5" s="9" t="inlineStr">
        <is>
          <t>Maria Oliveira</t>
        </is>
      </c>
      <c r="E5" s="5" t="n">
        <v>90</v>
      </c>
      <c r="F5" s="5" t="n">
        <v>92</v>
      </c>
      <c r="G5" s="8" t="inlineStr">
        <is>
          <t>%</t>
        </is>
      </c>
      <c r="H5" s="10">
        <f>IFERROR(F5/E5,0)</f>
        <v/>
      </c>
      <c r="I5" s="8">
        <f>IF(H5&gt;=1,"Atingido",IF(H5&gt;=0.8,"Atenção","Crítico"))</f>
        <v/>
      </c>
      <c r="J5" s="11" t="inlineStr">
        <is>
          <t>13/07/2026</t>
        </is>
      </c>
    </row>
    <row r="6">
      <c r="A6" s="3" t="n">
        <v>3</v>
      </c>
      <c r="B6" s="4" t="inlineStr">
        <is>
          <t>Índice de Satisfação</t>
        </is>
      </c>
      <c r="C6" s="3" t="inlineStr">
        <is>
          <t>Qualidade</t>
        </is>
      </c>
      <c r="D6" s="4" t="inlineStr">
        <is>
          <t>Pedro Santos</t>
        </is>
      </c>
      <c r="E6" s="5" t="n">
        <v>85</v>
      </c>
      <c r="F6" s="5" t="n">
        <v>88</v>
      </c>
      <c r="G6" s="3" t="inlineStr">
        <is>
          <t>%</t>
        </is>
      </c>
      <c r="H6" s="6">
        <f>IFERROR(F6/E6,0)</f>
        <v/>
      </c>
      <c r="I6" s="3">
        <f>IF(H6&gt;=1,"Atingido",IF(H6&gt;=0.8,"Atenção","Crítico"))</f>
        <v/>
      </c>
      <c r="J6" s="7" t="inlineStr">
        <is>
          <t>14/07/2026</t>
        </is>
      </c>
    </row>
    <row r="7">
      <c r="A7" s="8" t="n">
        <v>4</v>
      </c>
      <c r="B7" s="9" t="inlineStr">
        <is>
          <t>Produtividade da Equipe</t>
        </is>
      </c>
      <c r="C7" s="8" t="inlineStr">
        <is>
          <t>Operacional</t>
        </is>
      </c>
      <c r="D7" s="9" t="inlineStr">
        <is>
          <t>Ana Souza</t>
        </is>
      </c>
      <c r="E7" s="5" t="n">
        <v>100</v>
      </c>
      <c r="F7" s="5" t="n">
        <v>76</v>
      </c>
      <c r="G7" s="8" t="inlineStr">
        <is>
          <t>%</t>
        </is>
      </c>
      <c r="H7" s="10">
        <f>IFERROR(F7/E7,0)</f>
        <v/>
      </c>
      <c r="I7" s="8">
        <f>IF(H7&gt;=1,"Atingido",IF(H7&gt;=0.8,"Atenção","Crítico"))</f>
        <v/>
      </c>
      <c r="J7" s="11" t="inlineStr">
        <is>
          <t>14/07/2026</t>
        </is>
      </c>
    </row>
    <row r="8">
      <c r="A8" s="3" t="n">
        <v>5</v>
      </c>
      <c r="B8" s="4" t="inlineStr">
        <is>
          <t>Taxa de Conversão de Vendas</t>
        </is>
      </c>
      <c r="C8" s="3" t="inlineStr">
        <is>
          <t>Vendas</t>
        </is>
      </c>
      <c r="D8" s="4" t="inlineStr">
        <is>
          <t>Carlos Pereira</t>
        </is>
      </c>
      <c r="E8" s="5" t="n">
        <v>25</v>
      </c>
      <c r="F8" s="5" t="n">
        <v>24</v>
      </c>
      <c r="G8" s="3" t="inlineStr">
        <is>
          <t>%</t>
        </is>
      </c>
      <c r="H8" s="6">
        <f>IFERROR(F8/E8,0)</f>
        <v/>
      </c>
      <c r="I8" s="3">
        <f>IF(H8&gt;=1,"Atingido",IF(H8&gt;=0.8,"Atenção","Crítico"))</f>
        <v/>
      </c>
      <c r="J8" s="7" t="inlineStr">
        <is>
          <t>15/07/2026</t>
        </is>
      </c>
    </row>
    <row r="9">
      <c r="A9" s="8" t="n">
        <v>6</v>
      </c>
      <c r="B9" s="9" t="inlineStr">
        <is>
          <t>Tempo Médio de Atendimento</t>
        </is>
      </c>
      <c r="C9" s="8" t="inlineStr">
        <is>
          <t>Operacional</t>
        </is>
      </c>
      <c r="D9" s="9" t="inlineStr">
        <is>
          <t>Juliana Costa</t>
        </is>
      </c>
      <c r="E9" s="5" t="n">
        <v>10</v>
      </c>
      <c r="F9" s="5" t="n">
        <v>12</v>
      </c>
      <c r="G9" s="8" t="inlineStr">
        <is>
          <t>min</t>
        </is>
      </c>
      <c r="H9" s="10">
        <f>IFERROR(F9/E9,0)</f>
        <v/>
      </c>
      <c r="I9" s="8">
        <f>IF(H9&gt;=1,"Atingido",IF(H9&gt;=0.8,"Atenção","Crítico"))</f>
        <v/>
      </c>
      <c r="J9" s="11" t="inlineStr">
        <is>
          <t>15/07/2026</t>
        </is>
      </c>
    </row>
    <row r="10">
      <c r="A10" s="3" t="n">
        <v>7</v>
      </c>
      <c r="B10" s="4" t="inlineStr">
        <is>
          <t>Taxa de Absenteísmo</t>
        </is>
      </c>
      <c r="C10" s="3" t="inlineStr">
        <is>
          <t>RH</t>
        </is>
      </c>
      <c r="D10" s="4" t="inlineStr">
        <is>
          <t>Rafael Almeida</t>
        </is>
      </c>
      <c r="E10" s="5" t="n">
        <v>5</v>
      </c>
      <c r="F10" s="5" t="n">
        <v>3</v>
      </c>
      <c r="G10" s="3" t="inlineStr">
        <is>
          <t>%</t>
        </is>
      </c>
      <c r="H10" s="6">
        <f>IFERROR(F10/E10,0)</f>
        <v/>
      </c>
      <c r="I10" s="3">
        <f>IF(H10&gt;=1,"Atingido",IF(H10&gt;=0.8,"Atenção","Crítico"))</f>
        <v/>
      </c>
      <c r="J10" s="7" t="inlineStr">
        <is>
          <t>16/07/2026</t>
        </is>
      </c>
    </row>
    <row r="11">
      <c r="A11" s="8" t="n">
        <v>8</v>
      </c>
      <c r="B11" s="9" t="inlineStr">
        <is>
          <t>Número de Novos Clientes</t>
        </is>
      </c>
      <c r="C11" s="8" t="inlineStr">
        <is>
          <t>Vendas</t>
        </is>
      </c>
      <c r="D11" s="9" t="inlineStr">
        <is>
          <t>Camila Ferreira</t>
        </is>
      </c>
      <c r="E11" s="5" t="n">
        <v>50</v>
      </c>
      <c r="F11" s="5" t="n">
        <v>55</v>
      </c>
      <c r="G11" s="8" t="inlineStr">
        <is>
          <t>un</t>
        </is>
      </c>
      <c r="H11" s="10">
        <f>IFERROR(F11/E11,0)</f>
        <v/>
      </c>
      <c r="I11" s="8">
        <f>IF(H11&gt;=1,"Atingido",IF(H11&gt;=0.8,"Atenção","Crítico"))</f>
        <v/>
      </c>
      <c r="J11" s="11" t="inlineStr">
        <is>
          <t>16/07/2026</t>
        </is>
      </c>
    </row>
    <row r="12">
      <c r="A12" s="3" t="n">
        <v>9</v>
      </c>
      <c r="B12" s="4" t="inlineStr">
        <is>
          <t>Custo Operacional</t>
        </is>
      </c>
      <c r="C12" s="3" t="inlineStr">
        <is>
          <t>Financeiro</t>
        </is>
      </c>
      <c r="D12" s="4" t="inlineStr">
        <is>
          <t>João Silva</t>
        </is>
      </c>
      <c r="E12" s="5" t="n">
        <v>200000</v>
      </c>
      <c r="F12" s="5" t="n">
        <v>210000</v>
      </c>
      <c r="G12" s="3" t="inlineStr">
        <is>
          <t>R$</t>
        </is>
      </c>
      <c r="H12" s="6">
        <f>IFERROR(F12/E12,0)</f>
        <v/>
      </c>
      <c r="I12" s="3">
        <f>IF(H12&gt;=1,"Atingido",IF(H12&gt;=0.8,"Atenção","Crítico"))</f>
        <v/>
      </c>
      <c r="J12" s="7" t="inlineStr">
        <is>
          <t>17/07/2026</t>
        </is>
      </c>
    </row>
    <row r="13">
      <c r="A13" s="8" t="n">
        <v>10</v>
      </c>
      <c r="B13" s="9" t="inlineStr">
        <is>
          <t>Taxa de Defeitos</t>
        </is>
      </c>
      <c r="C13" s="8" t="inlineStr">
        <is>
          <t>Qualidade</t>
        </is>
      </c>
      <c r="D13" s="9" t="inlineStr">
        <is>
          <t>Maria Oliveira</t>
        </is>
      </c>
      <c r="E13" s="5" t="n">
        <v>2</v>
      </c>
      <c r="F13" s="5" t="n">
        <v>1.5</v>
      </c>
      <c r="G13" s="8" t="inlineStr">
        <is>
          <t>%</t>
        </is>
      </c>
      <c r="H13" s="10">
        <f>IFERROR(F13/E13,0)</f>
        <v/>
      </c>
      <c r="I13" s="8">
        <f>IF(H13&gt;=1,"Atingido",IF(H13&gt;=0.8,"Atenção","Crítico"))</f>
        <v/>
      </c>
      <c r="J13" s="11" t="inlineStr">
        <is>
          <t>17/07/2026</t>
        </is>
      </c>
    </row>
    <row r="15">
      <c r="B15" s="12" t="inlineStr">
        <is>
          <t>RESUMO GERAL</t>
        </is>
      </c>
      <c r="C15" s="13" t="n"/>
    </row>
    <row r="16">
      <c r="B16" s="14" t="inlineStr">
        <is>
          <t>Média de % Atingimento:</t>
        </is>
      </c>
      <c r="D16" s="15">
        <f>AVERAGE(H4:H13)</f>
        <v/>
      </c>
    </row>
    <row r="17">
      <c r="B17" s="14" t="inlineStr">
        <is>
          <t>Indicadores Atingidos:</t>
        </is>
      </c>
      <c r="D17" s="16">
        <f>COUNTIF(I4:I13,"Atingido")</f>
        <v/>
      </c>
    </row>
    <row r="18">
      <c r="B18" s="14" t="inlineStr">
        <is>
          <t>Indicadores em Atenção:</t>
        </is>
      </c>
      <c r="D18">
        <f>COUNTIF(I4:I13,"Atenção")</f>
        <v/>
      </c>
    </row>
    <row r="19">
      <c r="B19" s="14" t="inlineStr">
        <is>
          <t>Indicadores Críticos:</t>
        </is>
      </c>
      <c r="D19" s="17">
        <f>COUNTIF(I4:I13,"Crítico")</f>
        <v/>
      </c>
    </row>
    <row r="21">
      <c r="B21" s="18" t="inlineStr">
        <is>
          <t>CONSULTA RÁPIDA POR ID</t>
        </is>
      </c>
      <c r="C21" s="13" t="n"/>
      <c r="D21" s="13" t="n"/>
    </row>
    <row r="22">
      <c r="B22" s="14" t="inlineStr">
        <is>
          <t>Informe o ID:</t>
        </is>
      </c>
      <c r="C22" s="19" t="n">
        <v>1</v>
      </c>
    </row>
    <row r="23">
      <c r="B23" s="14" t="inlineStr">
        <is>
          <t>Indicador:</t>
        </is>
      </c>
      <c r="C23">
        <f>IFERROR(VLOOKUP(C22,A4:J13,2,0),"Não encontrado")</f>
        <v/>
      </c>
    </row>
    <row r="24">
      <c r="B24" s="14" t="inlineStr">
        <is>
          <t>Status:</t>
        </is>
      </c>
      <c r="C24">
        <f>IFERROR(VLOOKUP(C22,A4:J13,9,0),"Não encontrado")</f>
        <v/>
      </c>
    </row>
  </sheetData>
  <mergeCells count="3">
    <mergeCell ref="A1:J1"/>
    <mergeCell ref="B15:C15"/>
    <mergeCell ref="B21:D21"/>
  </mergeCells>
  <conditionalFormatting sqref="I4:I13">
    <cfRule type="expression" priority="1" dxfId="0" stopIfTrue="1">
      <formula>I4="Atingido"</formula>
    </cfRule>
    <cfRule type="expression" priority="2" dxfId="1" stopIfTrue="1">
      <formula>I4="Atenção"</formula>
    </cfRule>
    <cfRule type="expression" priority="3" dxfId="2" stopIfTrue="1">
      <formula>I4="Crítico"</formula>
    </cfRule>
  </conditionalFormatting>
  <dataValidations count="1">
    <dataValidation sqref="C4:C13" showErrorMessage="1" showInputMessage="1" allowBlank="1" type="list">
      <formula1>"Financeiro,Operacional,Qualidade,Clientes,RH,Vendas,TI,Marketing"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 ht="28" customHeight="1">
      <c r="A1" s="1" t="inlineStr">
        <is>
          <t>DASHBOARD DE INDICADORES</t>
        </is>
      </c>
    </row>
    <row r="3">
      <c r="A3" s="2" t="inlineStr">
        <is>
          <t>INDICADOR</t>
        </is>
      </c>
      <c r="B3" s="2" t="inlineStr">
        <is>
          <t>VALOR</t>
        </is>
      </c>
    </row>
    <row r="4">
      <c r="A4" s="20" t="inlineStr">
        <is>
          <t>Total de Indicadores</t>
        </is>
      </c>
      <c r="B4" s="21">
        <f>COUNTA(Indicadores!B4:B13)</f>
        <v/>
      </c>
    </row>
    <row r="5">
      <c r="A5" s="22" t="inlineStr">
        <is>
          <t>Média Geral de Atingimento</t>
        </is>
      </c>
      <c r="B5" s="23">
        <f>AVERAGE(Indicadores!H4:H13)</f>
        <v/>
      </c>
    </row>
    <row r="6">
      <c r="A6" s="20" t="inlineStr">
        <is>
          <t>Indicadores Atingidos</t>
        </is>
      </c>
      <c r="B6" s="24">
        <f>COUNTIF(Indicadores!I4:I13,"Atingido")</f>
        <v/>
      </c>
    </row>
    <row r="7">
      <c r="A7" s="22" t="inlineStr">
        <is>
          <t>Indicadores em Atenção</t>
        </is>
      </c>
      <c r="B7" s="25">
        <f>COUNTIF(Indicadores!I4:I13,"Atenção")</f>
        <v/>
      </c>
    </row>
    <row r="8">
      <c r="A8" s="20" t="inlineStr">
        <is>
          <t>Indicadores Críticos</t>
        </is>
      </c>
      <c r="B8" s="26">
        <f>COUNTIF(Indicadores!I4:I13,"Crítico")</f>
        <v/>
      </c>
    </row>
    <row r="11">
      <c r="A11" s="27" t="inlineStr">
        <is>
          <t>STATUS</t>
        </is>
      </c>
      <c r="B11" s="27" t="inlineStr">
        <is>
          <t>QUANTIDADE</t>
        </is>
      </c>
    </row>
    <row r="12">
      <c r="A12" s="28" t="inlineStr">
        <is>
          <t>Atingido</t>
        </is>
      </c>
      <c r="B12" s="28">
        <f>COUNTIF(Indicadores!I4:I13,"Atingido")</f>
        <v/>
      </c>
    </row>
    <row r="13">
      <c r="A13" s="28" t="inlineStr">
        <is>
          <t>Atenção</t>
        </is>
      </c>
      <c r="B13" s="28">
        <f>COUNTIF(Indicadores!I4:I13,"Atenção")</f>
        <v/>
      </c>
    </row>
    <row r="14">
      <c r="A14" s="28" t="inlineStr">
        <is>
          <t>Crítico</t>
        </is>
      </c>
      <c r="B14" s="28">
        <f>COUNTIF(Indicadores!I4:I13,"Crítico")</f>
        <v/>
      </c>
    </row>
    <row r="17">
      <c r="A17" s="27" t="inlineStr">
        <is>
          <t>Indicador</t>
        </is>
      </c>
      <c r="B17" s="27" t="inlineStr">
        <is>
          <t>Meta</t>
        </is>
      </c>
      <c r="C17" s="27" t="inlineStr">
        <is>
          <t>Realizado</t>
        </is>
      </c>
    </row>
    <row r="18">
      <c r="A18" s="28">
        <f>Indicadores!B4</f>
        <v/>
      </c>
      <c r="B18" s="28">
        <f>Indicadores!E4</f>
        <v/>
      </c>
      <c r="C18" s="28">
        <f>Indicadores!F4</f>
        <v/>
      </c>
    </row>
    <row r="19">
      <c r="A19" s="28">
        <f>Indicadores!B5</f>
        <v/>
      </c>
      <c r="B19" s="28">
        <f>Indicadores!E5</f>
        <v/>
      </c>
      <c r="C19" s="28">
        <f>Indicadores!F5</f>
        <v/>
      </c>
    </row>
    <row r="20">
      <c r="A20" s="28">
        <f>Indicadores!B6</f>
        <v/>
      </c>
      <c r="B20" s="28">
        <f>Indicadores!E6</f>
        <v/>
      </c>
      <c r="C20" s="28">
        <f>Indicadores!F6</f>
        <v/>
      </c>
    </row>
    <row r="21">
      <c r="A21" s="28">
        <f>Indicadores!B7</f>
        <v/>
      </c>
      <c r="B21" s="28">
        <f>Indicadores!E7</f>
        <v/>
      </c>
      <c r="C21" s="28">
        <f>Indicadores!F7</f>
        <v/>
      </c>
    </row>
    <row r="22">
      <c r="A22" s="28">
        <f>Indicadores!B8</f>
        <v/>
      </c>
      <c r="B22" s="28">
        <f>Indicadores!E8</f>
        <v/>
      </c>
      <c r="C22" s="28">
        <f>Indicadores!F8</f>
        <v/>
      </c>
    </row>
    <row r="23">
      <c r="A23" s="28">
        <f>Indicadores!B9</f>
        <v/>
      </c>
      <c r="B23" s="28">
        <f>Indicadores!E9</f>
        <v/>
      </c>
      <c r="C23" s="28">
        <f>Indicadores!F9</f>
        <v/>
      </c>
    </row>
    <row r="24">
      <c r="A24" s="28">
        <f>Indicadores!B10</f>
        <v/>
      </c>
      <c r="B24" s="28">
        <f>Indicadores!E10</f>
        <v/>
      </c>
      <c r="C24" s="28">
        <f>Indicadores!F10</f>
        <v/>
      </c>
    </row>
    <row r="25">
      <c r="A25" s="28">
        <f>Indicadores!B11</f>
        <v/>
      </c>
      <c r="B25" s="28">
        <f>Indicadores!E11</f>
        <v/>
      </c>
      <c r="C25" s="28">
        <f>Indicadores!F11</f>
        <v/>
      </c>
    </row>
    <row r="26">
      <c r="A26" s="28">
        <f>Indicadores!B12</f>
        <v/>
      </c>
      <c r="B26" s="28">
        <f>Indicadores!E12</f>
        <v/>
      </c>
      <c r="C26" s="28">
        <f>Indicadores!F12</f>
        <v/>
      </c>
    </row>
    <row r="27">
      <c r="A27" s="28">
        <f>Indicadores!B13</f>
        <v/>
      </c>
      <c r="B27" s="28">
        <f>Indicadores!E13</f>
        <v/>
      </c>
      <c r="C27" s="28">
        <f>Indicadores!F13</f>
        <v/>
      </c>
    </row>
  </sheetData>
  <mergeCells count="2">
    <mergeCell ref="A1:F1"/>
    <mergeCell ref="A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3">
      <c r="A3" s="2" t="inlineStr">
        <is>
          <t>Seção</t>
        </is>
      </c>
      <c r="B3" s="2" t="inlineStr">
        <is>
          <t>Descrição</t>
        </is>
      </c>
    </row>
    <row r="4" ht="32" customHeight="1">
      <c r="A4" s="29" t="inlineStr">
        <is>
          <t>Indicadores</t>
        </is>
      </c>
      <c r="B4" s="30" t="inlineStr">
        <is>
          <t>Planilha principal com os indicadores cadastrados: meta, valor realizado, unidade de medida e status calculado automaticamente.</t>
        </is>
      </c>
    </row>
    <row r="5" ht="32" customHeight="1">
      <c r="A5" s="31" t="inlineStr">
        <is>
          <t>Coluna Meta / Realizado</t>
        </is>
      </c>
      <c r="B5" s="32" t="inlineStr">
        <is>
          <t>Células em amarelo (fundo destacado) são editáveis. Insira os valores planejados e os valores efetivamente alcançados.</t>
        </is>
      </c>
    </row>
    <row r="6" ht="32" customHeight="1">
      <c r="A6" s="29" t="inlineStr">
        <is>
          <t>% Atingimento</t>
        </is>
      </c>
      <c r="B6" s="30" t="inlineStr">
        <is>
          <t>Calculado automaticamente pela fórmula Realizado dividido pela Meta. Exibido em formato percentual.</t>
        </is>
      </c>
    </row>
    <row r="7" ht="32" customHeight="1">
      <c r="A7" s="31" t="inlineStr">
        <is>
          <t>Status</t>
        </is>
      </c>
      <c r="B7" s="32" t="inlineStr">
        <is>
          <t>Classificação automática: 'Atingido' (&gt;=100%), 'Atenção' (entre 80% e 99%) e 'Crítico' (abaixo de 80%).</t>
        </is>
      </c>
    </row>
    <row r="8" ht="32" customHeight="1">
      <c r="A8" s="29" t="inlineStr">
        <is>
          <t>Consulta Rápida</t>
        </is>
      </c>
      <c r="B8" s="30" t="inlineStr">
        <is>
          <t>Digite o ID do indicador na célula amarela para localizar automaticamente o nome e o status via VLOOKUP.</t>
        </is>
      </c>
    </row>
    <row r="9" ht="32" customHeight="1">
      <c r="A9" s="31" t="inlineStr">
        <is>
          <t>Categoria</t>
        </is>
      </c>
      <c r="B9" s="32" t="inlineStr">
        <is>
          <t>Selecione a categoria do indicador através da lista suspensa (Financeiro, Operacional, Qualidade, Clientes, RH, Vendas, TI, Marketing).</t>
        </is>
      </c>
    </row>
    <row r="10" ht="32" customHeight="1">
      <c r="A10" s="29" t="inlineStr">
        <is>
          <t>Dashboard</t>
        </is>
      </c>
      <c r="B10" s="30" t="inlineStr">
        <is>
          <t>Painel com métricas consolidadas (total de indicadores, média de atingimento, contagem por status) e gráficos de barras e pizza.</t>
        </is>
      </c>
    </row>
    <row r="11" ht="32" customHeight="1">
      <c r="A11" s="31" t="inlineStr">
        <is>
          <t>Gráfico de Barras</t>
        </is>
      </c>
      <c r="B11" s="32" t="inlineStr">
        <is>
          <t>Compara visualmente a Meta com o Realizado para cada indicador cadastrado.</t>
        </is>
      </c>
    </row>
    <row r="12" ht="32" customHeight="1">
      <c r="A12" s="29" t="inlineStr">
        <is>
          <t>Gráfico de Pizza</t>
        </is>
      </c>
      <c r="B12" s="30" t="inlineStr">
        <is>
          <t>Mostra a distribuição percentual dos indicadores entre Atingido, Atenção e Crítico.</t>
        </is>
      </c>
    </row>
    <row r="13" ht="32" customHeight="1">
      <c r="A13" s="31" t="inlineStr">
        <is>
          <t>Atualização</t>
        </is>
      </c>
      <c r="B13" s="32" t="inlineStr">
        <is>
          <t>Sempre que novos indicadores forem lançados na planilha 'Indicadores', o Dashboard é atualizado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2026-07-19T09:51:21Z</dcterms:created>
  <dcterms:modified xmlns:dcterms="http://purl.org/dc/terms/" xmlns:xsi="http://www.w3.org/2001/XMLSchema-instance" xsi:type="dcterms:W3CDTF">2026-07-19T09:51:21Z</dcterms:modified>
</cp:coreProperties>
</file>